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P:\Website updates\DAS Private Sector Website Posting\2019 0970 154 000 - IQVIA Solutions\"/>
    </mc:Choice>
  </mc:AlternateContent>
  <xr:revisionPtr revIDLastSave="0" documentId="13_ncr:1_{002CA75A-636B-4E92-86A9-D5888CE40E57}" xr6:coauthVersionLast="47" xr6:coauthVersionMax="47" xr10:uidLastSave="{00000000-0000-0000-0000-000000000000}"/>
  <workbookProtection workbookAlgorithmName="SHA-512" workbookHashValue="SGwquR3qwZIRTCINbBLuD1BeuMpS74vgbVvFmgiV9O/4u0sinKSB3d1VUK2ctzLip+Ztr7mv7RTRamB2kJSX4Q==" workbookSaltValue="j8oiVIfwukcfuBG00+n2QA==" workbookSpinCount="100000" lockStructure="1"/>
  <bookViews>
    <workbookView xWindow="-120" yWindow="-120" windowWidth="20730" windowHeight="11160" xr2:uid="{00000000-000D-0000-FFFF-FFFF00000000}"/>
  </bookViews>
  <sheets>
    <sheet name="Cover Page" sheetId="5" r:id="rId1"/>
    <sheet name="Methods - Data Sources" sheetId="11" r:id="rId2"/>
    <sheet name="TOC" sheetId="6" r:id="rId3"/>
    <sheet name="Table 3" sheetId="7" r:id="rId4"/>
    <sheet name="Table 4" sheetId="8" r:id="rId5"/>
    <sheet name="Table 5" sheetId="9" r:id="rId6"/>
    <sheet name="T9a CVDCKD cost control" sheetId="12" r:id="rId7"/>
    <sheet name="T9b CVDCKD cost gen control" sheetId="13" r:id="rId8"/>
    <sheet name="T9c Transplant cost control" sheetId="14" r:id="rId9"/>
    <sheet name="T9d Transplant cost gen control" sheetId="15" r:id="rId10"/>
    <sheet name="T9e Dialysis cost control" sheetId="16" r:id="rId11"/>
    <sheet name="T9f Dialysis cost gen control" sheetId="17" r:id="rId12"/>
    <sheet name="T9g Serum cost control" sheetId="18" r:id="rId13"/>
    <sheet name="T9h Serum cost gen control" sheetId="19" r:id="rId14"/>
  </sheets>
  <externalReferences>
    <externalReference r:id="rId15"/>
    <externalReference r:id="rId16"/>
  </externalReferences>
  <definedNames>
    <definedName name="_Toc383612160" localSheetId="0">'Cover Page'!$A$28</definedName>
    <definedName name="dad">'[1]HIDE_Dataset Descriptions'!$B$7</definedName>
    <definedName name="DATASETNAME">[1]HIDE_List!$B$2:$B$58</definedName>
    <definedName name="firstlinetx">[2]txpattern!$B$2:$B$31</definedName>
    <definedName name="NACRS">'[1]HIDE_Dataset Descriptions'!$B$11</definedName>
    <definedName name="ODD">'[1]HIDE_Dataset Descriptions'!$H$17</definedName>
    <definedName name="OHIP">'[1]HIDE_Dataset Descriptions'!$B$17</definedName>
    <definedName name="POP">'[1]HIDE_Dataset Descriptions'!$E$11</definedName>
    <definedName name="_xlnm.Print_Titles" localSheetId="1">'Methods - Data Sources'!$1:$2</definedName>
    <definedName name="RAIHCMOH" localSheetId="1">'[1]HIDE_Dataset Descriptions'!#REF!</definedName>
    <definedName name="RAIHCMOH">'[1]HIDE_Dataset Descriptions'!#REF!</definedName>
    <definedName name="RPDB">'[1]HIDE_Dataset Descriptions'!$E$5</definedName>
    <definedName name="SDS">'[1]HIDE_Dataset Descriptions'!$B$21</definedName>
    <definedName name="secondlinetx">[2]txpattern!$A$2:$A$31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9" l="1"/>
  <c r="A1" i="19"/>
  <c r="A2" i="18"/>
  <c r="A1" i="18"/>
  <c r="A2" i="17"/>
  <c r="A1" i="17"/>
  <c r="A2" i="16"/>
  <c r="A1" i="16"/>
  <c r="A2" i="15"/>
  <c r="A1" i="15"/>
  <c r="A2" i="14"/>
  <c r="A1" i="14"/>
  <c r="A2" i="13"/>
  <c r="A1" i="13"/>
  <c r="A2" i="12"/>
  <c r="A1" i="12"/>
  <c r="A16" i="6"/>
  <c r="A15" i="6"/>
  <c r="A14" i="6"/>
  <c r="A13" i="6"/>
  <c r="A12" i="6"/>
  <c r="A11" i="6"/>
  <c r="A10" i="6"/>
  <c r="A9" i="6"/>
  <c r="A1" i="9"/>
  <c r="A1" i="8"/>
  <c r="A1" i="7"/>
  <c r="A1" i="6"/>
  <c r="A2" i="11"/>
  <c r="A2" i="9" s="1"/>
  <c r="A30" i="11"/>
  <c r="A24" i="11"/>
  <c r="A21" i="11"/>
  <c r="A18" i="11"/>
  <c r="A15" i="11"/>
  <c r="A12" i="11"/>
  <c r="A9" i="11"/>
  <c r="A2" i="6" l="1"/>
  <c r="A2" i="8"/>
  <c r="A2" i="7"/>
  <c r="A8" i="6"/>
  <c r="A7" i="6"/>
  <c r="A6" i="6"/>
</calcChain>
</file>

<file path=xl/sharedStrings.xml><?xml version="1.0" encoding="utf-8"?>
<sst xmlns="http://schemas.openxmlformats.org/spreadsheetml/2006/main" count="1770" uniqueCount="225">
  <si>
    <t>Step</t>
  </si>
  <si>
    <t>Description</t>
  </si>
  <si>
    <t># Excluded</t>
  </si>
  <si>
    <t>Total Cohort remaining</t>
  </si>
  <si>
    <t>Total ICES population</t>
  </si>
  <si>
    <t>Before Exclusion</t>
  </si>
  <si>
    <t>Found in ODD</t>
  </si>
  <si>
    <t>At least 30 years old at index</t>
  </si>
  <si>
    <t>Index prior to April 1 2016</t>
  </si>
  <si>
    <t>Exclude: Type 1 diabetes diagnosis</t>
  </si>
  <si>
    <t>Exclude: &lt;=18 years old at time of first diabetes diagnosis</t>
  </si>
  <si>
    <t>Exclude: Index event date after death date</t>
  </si>
  <si>
    <t>Identified as a cvd patient</t>
  </si>
  <si>
    <t>Exclude: not eligible for OHIP on index date</t>
  </si>
  <si>
    <t>Identified as a stroke patient</t>
  </si>
  <si>
    <t>Identified as a cvd_stroke patient</t>
  </si>
  <si>
    <t>Table 4. Patient counts for Prevalence Analysis</t>
  </si>
  <si>
    <t>Cohort</t>
  </si>
  <si>
    <t>2007/08</t>
  </si>
  <si>
    <t>2008/09</t>
  </si>
  <si>
    <t>2009/10</t>
  </si>
  <si>
    <t>2010/11</t>
  </si>
  <si>
    <t>2011/12</t>
  </si>
  <si>
    <t>2012/13</t>
  </si>
  <si>
    <t>2013/14</t>
  </si>
  <si>
    <t>2014/15</t>
  </si>
  <si>
    <t>2015/16</t>
  </si>
  <si>
    <t>Patient counts using diagnosis/billing codes to identify CKD</t>
  </si>
  <si>
    <t>DM-CKD patients</t>
  </si>
  <si>
    <t>n</t>
  </si>
  <si>
    <t>%</t>
  </si>
  <si>
    <t>DM-CKD + CVD patients</t>
  </si>
  <si>
    <t>DM-CKD + Stroke patients</t>
  </si>
  <si>
    <t>DM-CKD + CVD or Stroke patients</t>
  </si>
  <si>
    <t>Patient counts using eGFR to identify CKD</t>
  </si>
  <si>
    <t>Patient counts using BOTH diagnosis/billing codes and EGFR to identify CKD</t>
  </si>
  <si>
    <t>Table 5. Prevalence estimates for prevalence analysis</t>
  </si>
  <si>
    <t>Prevalence per 100,000 (95% CI)</t>
  </si>
  <si>
    <t>Total Estimated Prevalence (Capture-recapture method)</t>
  </si>
  <si>
    <t>DM-CKD cohort</t>
  </si>
  <si>
    <t>DM-CKD + CVD cohort</t>
  </si>
  <si>
    <t>DM-CKD + stroke cohort</t>
  </si>
  <si>
    <t>DM-CKD + CVD or Stroke cohort</t>
  </si>
  <si>
    <t>Prevalence using diagnosis/billing codes to identify CKD</t>
  </si>
  <si>
    <t>Prevalence using eGFR to identify CKD</t>
  </si>
  <si>
    <t>Prevalence using BOTH diagnosis/billing codes and eGFR to identify CKD</t>
  </si>
  <si>
    <t>Prepared By</t>
  </si>
  <si>
    <t>Submission Date</t>
  </si>
  <si>
    <t>Submitted To</t>
  </si>
  <si>
    <t>DAS Project No.</t>
  </si>
  <si>
    <t>Corresponding Author</t>
  </si>
  <si>
    <t xml:space="preserve">Institute for Clinical Evaluative Sciences </t>
  </si>
  <si>
    <t>2075 Bayview Avenue, G-Wing</t>
  </si>
  <si>
    <t>Toronto, ON  M4N 3M5</t>
  </si>
  <si>
    <t>Acknowledgement &amp; Disclaimers</t>
  </si>
  <si>
    <t>This study made use of de-identified data from the ICES Data Repository, which is managed by the Institute for Clinical Evaluative Sciences with support from its funders and partners: Canada’s Strategy for Patient-Oriented Research (SPOR), the Ontario SPOR Support Unit, the Canadian Institutes of Health Research and the Government of Ontario. The opinions, results and conclusions reported are those of the authors. No endorsement by ICES or any of its funders or partners is intended or should be inferred. Parts of this material are based on data and/or information compiled and provided by CIHI. However, the analyses, conclusions, opinions and statements expressed in the material are those of the author(s), and not necessarily those of CIHI.</t>
  </si>
  <si>
    <t>These datasets were linked using unique encoded identifiers and analyzed at the Institute for Clinical Evaluative Sciences (ICES).</t>
  </si>
  <si>
    <r>
      <t>©</t>
    </r>
    <r>
      <rPr>
        <sz val="10"/>
        <rFont val="Arial"/>
        <family val="2"/>
      </rPr>
      <t xml:space="preserve"> Institute for Clinical Evaluative Sciences. All rights reserved.</t>
    </r>
  </si>
  <si>
    <t>Eliane Kim
Refik Saskin
Stefana Jovanovska</t>
  </si>
  <si>
    <t>IQVIA</t>
  </si>
  <si>
    <t>Refik Saskin</t>
  </si>
  <si>
    <t>refik.saskin@ices.on.ca</t>
  </si>
  <si>
    <t>Tel: 416-480-4055</t>
  </si>
  <si>
    <t>Table of Contents</t>
  </si>
  <si>
    <t>Table 3. Patient flow diagram for all cohorts</t>
  </si>
  <si>
    <t>Table 3a. DM + CKD - Diagnosis/billing codes to identify CKD</t>
  </si>
  <si>
    <t>Identified as a CKD patient by bill_diag</t>
  </si>
  <si>
    <t>Table 3b. DM + CKD - eGFR to identify CKD</t>
  </si>
  <si>
    <t>Table 3c. DM + CKD - BOTH diagnosis/billing codes and eGFR to identify CKD</t>
  </si>
  <si>
    <t>Identified as a CKD patient by both</t>
  </si>
  <si>
    <t>Table 3d. DM + CKD + CVD - diagnosis/billing codes to identify CKD</t>
  </si>
  <si>
    <t>Table 3e. DM + CKD + CVD - eGFR to identify CKD</t>
  </si>
  <si>
    <t>Identified as a CKD patient by egfr</t>
  </si>
  <si>
    <t>Table 3f. DM + CKD + CVD - BOTH diagnosis/billing codes and eGFR to identify CKD</t>
  </si>
  <si>
    <t>*1 - 5</t>
  </si>
  <si>
    <t>*</t>
  </si>
  <si>
    <t>Table 3g. DM + CKD + Stroke - diagnosis/billing codes to identify CKD</t>
  </si>
  <si>
    <t>*46 - 50</t>
  </si>
  <si>
    <t>Table 3h. DM + CKD + Stroke - eGFR to identify CKD</t>
  </si>
  <si>
    <t>Table 3i. DM + CKD + Stroke - BOTH diagnosis/billing codes and eGFR to identify CKD</t>
  </si>
  <si>
    <t>Table 3j. DM + CKD + CVD or stroke - diagnosis/billing codes to identify CKD</t>
  </si>
  <si>
    <t>Table 3k. DM + CKD + CVD or stroke - eGFR to identify CKD</t>
  </si>
  <si>
    <t>Table 3l. DM + CKD + CVD or stroke - BOTH diagnosis/billing codes and eGFR to identify CKD</t>
  </si>
  <si>
    <t>*106 - 110</t>
  </si>
  <si>
    <t>Table 3m. Diabetes cohort</t>
  </si>
  <si>
    <t>Total (denominator)</t>
  </si>
  <si>
    <t>Patient counts using ODD to identify diabetes</t>
  </si>
  <si>
    <t>Diabetes patients</t>
  </si>
  <si>
    <t>Prevalence using ODD</t>
  </si>
  <si>
    <t>Diabetes cohort</t>
  </si>
  <si>
    <t>Ontario population (denominator)</t>
  </si>
  <si>
    <t>*96 - 100</t>
  </si>
  <si>
    <t>*61 - 65</t>
  </si>
  <si>
    <t>8,796.35 (8,776.24, 8,816.49)</t>
  </si>
  <si>
    <t>9,421.11 (9,400.46, 9,441.80)</t>
  </si>
  <si>
    <t>10,042.21 (10,021.05, 10,063.41)</t>
  </si>
  <si>
    <t>10,606.02 (10,584.41, 10,627.65)</t>
  </si>
  <si>
    <t>11,144.06 (11,122.04, 11,166.09)</t>
  </si>
  <si>
    <t>4,792.76 (4,777.92, 4,807.63)</t>
  </si>
  <si>
    <t>4,991.08 (4,976.05, 5,006.15)</t>
  </si>
  <si>
    <t>5,156.11 (5,140.95, 5,171.31)</t>
  </si>
  <si>
    <t>5,271.52 (5,256.29, 5,286.78)</t>
  </si>
  <si>
    <t>5,351.13 (5,335.88, 5,366.41)</t>
  </si>
  <si>
    <t>1,646.80 (1,638.11, 1,655.53)</t>
  </si>
  <si>
    <t>1,675.78 (1,667.07, 1,684.52)</t>
  </si>
  <si>
    <t>1,684.96 (1,676.30, 1,693.66)</t>
  </si>
  <si>
    <t>1,682.04 (1,673.44, 1,690.67)</t>
  </si>
  <si>
    <t>1,654.19 (1,645.71, 1,662.69)</t>
  </si>
  <si>
    <t>5,163.20 (5,147.80, 5,178.64)</t>
  </si>
  <si>
    <t>5,382.70 (5,367.09, 5,398.35)</t>
  </si>
  <si>
    <t>5,566.51 (5,550.75, 5,582.29)</t>
  </si>
  <si>
    <t>5,699.30 (5,683.47, 5,715.17)</t>
  </si>
  <si>
    <t>5,792.48 (5,776.61, 5,808.38)</t>
  </si>
  <si>
    <t>2,411.38 (2,400.86, 2,421.94)</t>
  </si>
  <si>
    <t>2,735.11 (2,723.98, 2,746.26)</t>
  </si>
  <si>
    <t>3,070.01 (3,058.31, 3,081.74)</t>
  </si>
  <si>
    <t>3,409.38 (3,397.14, 3,421.66)</t>
  </si>
  <si>
    <t>3,753.98 (3,741.21, 3,766.78)</t>
  </si>
  <si>
    <t>1,587.65 (1,579.12, 1,596.23)</t>
  </si>
  <si>
    <t>1,760.81 (1,751.89, 1,769.77)</t>
  </si>
  <si>
    <t>1,929.64 (1,920.37, 1,938.95)</t>
  </si>
  <si>
    <t>2,088.62 (2,079.04, 2,098.24)</t>
  </si>
  <si>
    <t>2,233.79 (2,223.95, 2,243.68)</t>
  </si>
  <si>
    <t>571.68 (566.56, 576.83)</t>
  </si>
  <si>
    <t>619.18 (613.90, 624.51)</t>
  </si>
  <si>
    <t>660.37 (654.95, 665.82)</t>
  </si>
  <si>
    <t>695.09 (689.57, 700.65)</t>
  </si>
  <si>
    <t>718.48 (712.90, 724.10)</t>
  </si>
  <si>
    <t>1,674.65 (1,665.89, 1,683.46)</t>
  </si>
  <si>
    <t>1,860.76 (1,851.59, 1,869.97)</t>
  </si>
  <si>
    <t>2,042.39 (2,032.86, 2,051.97)</t>
  </si>
  <si>
    <t>2,214.36 (2,204.50, 2,224.26)</t>
  </si>
  <si>
    <t>2,372.50 (2,362.35, 2,382.69)</t>
  </si>
  <si>
    <t>5,383.08 (5,367.35, 5,398.84)</t>
  </si>
  <si>
    <t>6,193.77 (6,177.02, 6,210.55)</t>
  </si>
  <si>
    <t>6,998.28 (6,980.61, 7,015.98)</t>
  </si>
  <si>
    <t>7,706.96 (7,688.54, 7,725.41)</t>
  </si>
  <si>
    <t>8,384.35 (8,365.26, 8,403.47)</t>
  </si>
  <si>
    <t>3,246.19 (3,233.98, 3,258.44)</t>
  </si>
  <si>
    <t>3,615.59 (3,602.80, 3,628.42)</t>
  </si>
  <si>
    <t>3,942.39 (3,929.13, 3,955.68)</t>
  </si>
  <si>
    <t>4,190.72 (4,177.15, 4,204.33)</t>
  </si>
  <si>
    <t>4,390.48 (4,376.66, 4,404.32)</t>
  </si>
  <si>
    <t>1,192.48 (1,185.08, 1,199.91)</t>
  </si>
  <si>
    <t>1,290.79 (1,283.15, 1,298.46)</t>
  </si>
  <si>
    <t>1,364.10 (1,356.30, 1,371.92)</t>
  </si>
  <si>
    <t>1,406.71 (1,398.85, 1,414.60)</t>
  </si>
  <si>
    <t>1,422.92 (1,415.06, 1,430.81)</t>
  </si>
  <si>
    <t>3,481.21 (3,468.57, 3,493.90)</t>
  </si>
  <si>
    <t>3,884.69 (3,871.43, 3,897.98)</t>
  </si>
  <si>
    <t>4,242.83 (4,229.08, 4,256.62)</t>
  </si>
  <si>
    <t>4,517.57 (4,503.48, 4,531.70)</t>
  </si>
  <si>
    <t>4,739.82 (4,725.46, 4,754.20)</t>
  </si>
  <si>
    <t>1,475.68 (1,467.45, 1,483.95)</t>
  </si>
  <si>
    <t>1,798.15 (1,789.13, 1,807.20)</t>
  </si>
  <si>
    <t>2,139.44 (2,129.68, 2,149.24)</t>
  </si>
  <si>
    <t>2,477.46 (2,467.02, 2,487.93)</t>
  </si>
  <si>
    <t>2,824.34 (2,813.27, 2,835.45)</t>
  </si>
  <si>
    <t>1,075.33 (1,068.31, 1,082.39)</t>
  </si>
  <si>
    <t>1,275.55 (1,267.96, 1,283.18)</t>
  </si>
  <si>
    <t>1,475.42 (1,467.31, 1,483.55)</t>
  </si>
  <si>
    <t>1,660.40 (1,651.86, 1,668.97)</t>
  </si>
  <si>
    <t>1,832.77 (1,823.85, 1,841.73)</t>
  </si>
  <si>
    <t>413.96 (409.61, 418.35)</t>
  </si>
  <si>
    <t>476.93 (472.29, 481.60)</t>
  </si>
  <si>
    <t>534.61 (529.74, 539.52)</t>
  </si>
  <si>
    <t>581.31 (576.26, 586.40)</t>
  </si>
  <si>
    <t>618.03 (612.86, 623.24)</t>
  </si>
  <si>
    <t>1,129.11 (1,121.91, 1,136.34)</t>
  </si>
  <si>
    <t>1,342.91 (1,335.12, 1,350.73)</t>
  </si>
  <si>
    <t>1,556.73 (1,548.40, 1,565.09)</t>
  </si>
  <si>
    <t>1,755.22 (1,746.44, 1,764.04)</t>
  </si>
  <si>
    <t>1,941.35 (1,932.17, 1,950.56)</t>
  </si>
  <si>
    <t>11,500.77 (11,477.76, 11,523.79)</t>
  </si>
  <si>
    <t>11,898.54 (11,875.32, 11,921.78)</t>
  </si>
  <si>
    <t>12,366.85 (12,343.35, 12,390.36)</t>
  </si>
  <si>
    <t>12,788.04 (12,764.30, 12,811.78)</t>
  </si>
  <si>
    <t>13,251.72 (13,227.71, 13,275.75)</t>
  </si>
  <si>
    <t>ICES Data &amp; Analytic Services - Third Party Research</t>
  </si>
  <si>
    <t>Methods</t>
  </si>
  <si>
    <t>ICES Data Sources</t>
  </si>
  <si>
    <t>Data Source - Name (Abbrev./Accronym)</t>
  </si>
  <si>
    <t>The Ontario Laboratory Information System (OLIS) provides laboratory results from Public Health Ontario laboratories, hospital laboratories and community laboratories.</t>
  </si>
  <si>
    <t>Table 9a - cvd_ckd costs for cases and specific controls</t>
  </si>
  <si>
    <t>outcome</t>
  </si>
  <si>
    <t>year</t>
  </si>
  <si>
    <t>type</t>
  </si>
  <si>
    <t>_outcome_N</t>
  </si>
  <si>
    <t>_outcome_Mean</t>
  </si>
  <si>
    <t>_outcome_StdDev</t>
  </si>
  <si>
    <t>probz_e</t>
  </si>
  <si>
    <t>Mu</t>
  </si>
  <si>
    <t>StdErrMu</t>
  </si>
  <si>
    <t>LowerMu</t>
  </si>
  <si>
    <t>UpperMu</t>
  </si>
  <si>
    <t>FFS_GP_OHIP_COST</t>
  </si>
  <si>
    <t>case</t>
  </si>
  <si>
    <t>&lt;.0001</t>
  </si>
  <si>
    <t>control</t>
  </si>
  <si>
    <t>.</t>
  </si>
  <si>
    <t>INPAT_COST</t>
  </si>
  <si>
    <t>LTC_COST</t>
  </si>
  <si>
    <t>NACRSCANCER_COST</t>
  </si>
  <si>
    <t>NACRSDIAL_COST</t>
  </si>
  <si>
    <t>NACRSED_COST</t>
  </si>
  <si>
    <t>NRS_COST</t>
  </si>
  <si>
    <t>ODB_COST</t>
  </si>
  <si>
    <t>OMHRS_COST</t>
  </si>
  <si>
    <t>OUTPAT_COST</t>
  </si>
  <si>
    <t>SDS_COST</t>
  </si>
  <si>
    <t>SPECIALIST_COST</t>
  </si>
  <si>
    <t>TOTAL_COST</t>
  </si>
  <si>
    <t>TOTAL_NOODB_COST</t>
  </si>
  <si>
    <t>TOT_PHYS_COST</t>
  </si>
  <si>
    <t>*highlighted means model fit is questionable</t>
  </si>
  <si>
    <t>Table 9b - cvd_ckd costs for cases and general controls</t>
  </si>
  <si>
    <t>gen_control</t>
  </si>
  <si>
    <t>Table 9c - transplant costs for cases and specific controls</t>
  </si>
  <si>
    <t>Table 9d - transplant costs for cases and general controls</t>
  </si>
  <si>
    <t>Table 9e - dialysis costs for cases and specific controls</t>
  </si>
  <si>
    <t>Table 9f - dialysis costs for cases and general controls</t>
  </si>
  <si>
    <t>Table 9g -  serum_double costs for cases and specific controls</t>
  </si>
  <si>
    <t>Table 9h -  serum_double costs for cases and general controls</t>
  </si>
  <si>
    <t>2018 0970 154 000</t>
  </si>
  <si>
    <t>The Prevalence and Cost of Type 2 Diabetes with Chronic Kidney Disease in Ontario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</si>
</sst>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mmmm\ d\,\ yyyy;@"/>
    <numFmt numFmtId="165" formatCode="_(* #,##0_);_(* \(#,##0\);_(* &quot;-&quot;??_);_(@_)"/>
    <numFmt numFmtId="166" formatCode="_(* #,##0.0000_);_(* \(#,##0.0000\);_(* &quot;-&quot;??_);_(@_)"/>
  </numFmts>
  <fonts count="4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Arial"/>
      <family val="2"/>
    </font>
    <font>
      <sz val="9"/>
      <color theme="1"/>
      <name val="Arial"/>
      <family val="2"/>
    </font>
    <font>
      <b/>
      <sz val="10"/>
      <color theme="1"/>
      <name val="Arial"/>
      <family val="2"/>
    </font>
    <font>
      <b/>
      <sz val="14"/>
      <color rgb="FF001A71"/>
      <name val="Arial"/>
      <family val="2"/>
    </font>
    <font>
      <sz val="10"/>
      <color rgb="FFFF0000"/>
      <name val="Arial"/>
      <family val="2"/>
    </font>
    <font>
      <b/>
      <sz val="12"/>
      <color rgb="FF000080"/>
      <name val="Arial"/>
      <family val="2"/>
    </font>
    <font>
      <sz val="10"/>
      <color theme="1"/>
      <name val="Arial"/>
      <family val="2"/>
    </font>
    <font>
      <b/>
      <sz val="8"/>
      <color rgb="FF001A71"/>
      <name val="Arial"/>
      <family val="2"/>
    </font>
    <font>
      <sz val="10"/>
      <name val="Arial"/>
      <family val="2"/>
    </font>
    <font>
      <b/>
      <sz val="12"/>
      <color rgb="FF001A71"/>
      <name val="Arial"/>
      <family val="2"/>
    </font>
    <font>
      <b/>
      <sz val="10"/>
      <color rgb="FF001A71"/>
      <name val="Arial"/>
      <family val="2"/>
    </font>
    <font>
      <sz val="12"/>
      <name val="Arial"/>
      <family val="2"/>
    </font>
    <font>
      <u/>
      <sz val="11"/>
      <color theme="10"/>
      <name val="Calibri"/>
      <family val="2"/>
      <scheme val="minor"/>
    </font>
    <font>
      <u/>
      <sz val="9"/>
      <color theme="10"/>
      <name val="Arial"/>
      <family val="2"/>
    </font>
    <font>
      <b/>
      <i/>
      <sz val="9"/>
      <color rgb="FF001A71"/>
      <name val="Arial"/>
      <family val="2"/>
    </font>
    <font>
      <sz val="10"/>
      <color theme="1"/>
      <name val="Arial Narrow"/>
      <family val="2"/>
    </font>
    <font>
      <b/>
      <i/>
      <sz val="10"/>
      <color rgb="FF001A71"/>
      <name val="Arial"/>
      <family val="2"/>
    </font>
    <font>
      <sz val="11"/>
      <color theme="1"/>
      <name val="Arial"/>
      <family val="2"/>
    </font>
    <font>
      <b/>
      <sz val="16"/>
      <color rgb="FF001A71"/>
      <name val="Arial"/>
      <family val="2"/>
    </font>
    <font>
      <b/>
      <sz val="11"/>
      <color rgb="FF001A71"/>
      <name val="Arial"/>
      <family val="2"/>
    </font>
    <font>
      <b/>
      <sz val="9"/>
      <color rgb="FF001A71"/>
      <name val="Arial"/>
      <family val="2"/>
    </font>
    <font>
      <sz val="10.5"/>
      <color rgb="FFC00000"/>
      <name val="Calibri"/>
      <family val="2"/>
      <scheme val="minor"/>
    </font>
    <font>
      <b/>
      <i/>
      <sz val="11"/>
      <color theme="8" tint="-0.499984740745262"/>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30" fillId="0" borderId="0" applyNumberFormat="0" applyFill="0" applyBorder="0" applyAlignment="0" applyProtection="0"/>
    <xf numFmtId="43" fontId="1" fillId="0" borderId="0" applyFont="0" applyFill="0" applyBorder="0" applyAlignment="0" applyProtection="0"/>
  </cellStyleXfs>
  <cellXfs count="87">
    <xf numFmtId="0" fontId="0" fillId="0" borderId="0" xfId="0"/>
    <xf numFmtId="0" fontId="18" fillId="0" borderId="0" xfId="0" applyFont="1"/>
    <xf numFmtId="0" fontId="19" fillId="0" borderId="0" xfId="0" applyFont="1"/>
    <xf numFmtId="0" fontId="18" fillId="33" borderId="10" xfId="0" applyFont="1" applyFill="1" applyBorder="1"/>
    <xf numFmtId="0" fontId="18" fillId="33" borderId="10" xfId="0" applyFont="1" applyFill="1" applyBorder="1" applyAlignment="1">
      <alignment horizontal="center"/>
    </xf>
    <xf numFmtId="3" fontId="19" fillId="0" borderId="0" xfId="0" applyNumberFormat="1" applyFont="1"/>
    <xf numFmtId="0" fontId="19" fillId="0" borderId="11" xfId="0" applyFont="1" applyBorder="1"/>
    <xf numFmtId="3" fontId="19" fillId="0" borderId="11" xfId="0" applyNumberFormat="1" applyFont="1" applyBorder="1"/>
    <xf numFmtId="0" fontId="19" fillId="0" borderId="0" xfId="0" applyFont="1" applyBorder="1"/>
    <xf numFmtId="3" fontId="19" fillId="0" borderId="0" xfId="0" applyNumberFormat="1" applyFont="1" applyBorder="1"/>
    <xf numFmtId="0" fontId="19" fillId="0" borderId="12" xfId="0" applyFont="1" applyBorder="1"/>
    <xf numFmtId="0" fontId="20" fillId="0" borderId="0" xfId="0" applyFont="1"/>
    <xf numFmtId="0" fontId="18" fillId="33" borderId="11" xfId="0" applyFont="1" applyFill="1" applyBorder="1"/>
    <xf numFmtId="0" fontId="18" fillId="33" borderId="11" xfId="0" applyFont="1" applyFill="1" applyBorder="1" applyAlignment="1">
      <alignment horizontal="center"/>
    </xf>
    <xf numFmtId="0" fontId="22" fillId="0" borderId="0" xfId="0" applyFont="1"/>
    <xf numFmtId="0" fontId="23" fillId="0" borderId="0" xfId="0" applyFont="1" applyAlignment="1">
      <alignment vertical="center"/>
    </xf>
    <xf numFmtId="0" fontId="24" fillId="0" borderId="0" xfId="0" applyFont="1"/>
    <xf numFmtId="0" fontId="25" fillId="0" borderId="0" xfId="0" applyFont="1" applyAlignment="1">
      <alignment vertical="center"/>
    </xf>
    <xf numFmtId="0" fontId="27" fillId="0" borderId="0" xfId="0" applyFont="1" applyAlignment="1">
      <alignment vertical="center"/>
    </xf>
    <xf numFmtId="0" fontId="21" fillId="0" borderId="0" xfId="0" applyFont="1" applyAlignment="1">
      <alignment horizontal="left" vertical="top" wrapText="1"/>
    </xf>
    <xf numFmtId="0" fontId="28" fillId="0" borderId="0" xfId="0" applyFont="1" applyAlignment="1">
      <alignment vertical="top"/>
    </xf>
    <xf numFmtId="0" fontId="24"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42" applyAlignment="1">
      <alignment vertical="center"/>
    </xf>
    <xf numFmtId="0" fontId="31" fillId="0" borderId="0" xfId="42" applyFont="1"/>
    <xf numFmtId="0" fontId="0" fillId="0" borderId="0" xfId="0" applyAlignment="1">
      <alignment horizontal="right"/>
    </xf>
    <xf numFmtId="0" fontId="16" fillId="0" borderId="0" xfId="0" applyFont="1"/>
    <xf numFmtId="0" fontId="16" fillId="0" borderId="10" xfId="0" applyFont="1" applyBorder="1"/>
    <xf numFmtId="0" fontId="16" fillId="0" borderId="10" xfId="0" applyFont="1" applyBorder="1" applyAlignment="1">
      <alignment horizontal="right"/>
    </xf>
    <xf numFmtId="0" fontId="0" fillId="0" borderId="11" xfId="0" applyBorder="1"/>
    <xf numFmtId="0" fontId="0" fillId="0" borderId="11" xfId="0" applyBorder="1" applyAlignment="1">
      <alignment horizontal="right"/>
    </xf>
    <xf numFmtId="3" fontId="0" fillId="0" borderId="11" xfId="0" applyNumberFormat="1" applyBorder="1" applyAlignment="1">
      <alignment horizontal="right"/>
    </xf>
    <xf numFmtId="0" fontId="0" fillId="0" borderId="0" xfId="0" applyBorder="1"/>
    <xf numFmtId="3" fontId="0" fillId="0" borderId="0" xfId="0" applyNumberFormat="1" applyBorder="1" applyAlignment="1">
      <alignment horizontal="right"/>
    </xf>
    <xf numFmtId="0" fontId="0" fillId="0" borderId="0" xfId="0" applyBorder="1" applyAlignment="1">
      <alignment horizontal="right"/>
    </xf>
    <xf numFmtId="0" fontId="0" fillId="0" borderId="12" xfId="0" applyBorder="1"/>
    <xf numFmtId="0" fontId="0" fillId="0" borderId="12" xfId="0" applyBorder="1" applyAlignment="1">
      <alignment horizontal="right"/>
    </xf>
    <xf numFmtId="3" fontId="0" fillId="0" borderId="12" xfId="0" applyNumberFormat="1" applyBorder="1" applyAlignment="1">
      <alignment horizontal="right"/>
    </xf>
    <xf numFmtId="0" fontId="16" fillId="0" borderId="0" xfId="0" applyFont="1" applyBorder="1"/>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xf numFmtId="0" fontId="18" fillId="33" borderId="10" xfId="0" applyFont="1" applyFill="1" applyBorder="1" applyAlignment="1">
      <alignment horizontal="center" wrapText="1"/>
    </xf>
    <xf numFmtId="165" fontId="19" fillId="0" borderId="0" xfId="43" applyNumberFormat="1" applyFont="1"/>
    <xf numFmtId="165" fontId="19" fillId="0" borderId="11" xfId="43" applyNumberFormat="1" applyFont="1" applyBorder="1"/>
    <xf numFmtId="166" fontId="0" fillId="0" borderId="0" xfId="0" applyNumberFormat="1"/>
    <xf numFmtId="165" fontId="19" fillId="0" borderId="0" xfId="43" applyNumberFormat="1" applyFont="1" applyBorder="1"/>
    <xf numFmtId="165" fontId="19" fillId="0" borderId="12" xfId="43" applyNumberFormat="1" applyFont="1" applyBorder="1"/>
    <xf numFmtId="0" fontId="19" fillId="0" borderId="11" xfId="0" applyFont="1" applyFill="1" applyBorder="1"/>
    <xf numFmtId="0" fontId="19" fillId="0" borderId="12" xfId="0" applyFont="1" applyFill="1" applyBorder="1"/>
    <xf numFmtId="0" fontId="18" fillId="34" borderId="10" xfId="0" applyFont="1" applyFill="1" applyBorder="1"/>
    <xf numFmtId="0" fontId="19" fillId="34" borderId="10" xfId="0" applyFont="1" applyFill="1" applyBorder="1"/>
    <xf numFmtId="0" fontId="18" fillId="0" borderId="10" xfId="0" applyFont="1" applyFill="1" applyBorder="1" applyAlignment="1">
      <alignment horizontal="left"/>
    </xf>
    <xf numFmtId="3" fontId="19" fillId="0" borderId="10" xfId="0" applyNumberFormat="1" applyFont="1" applyBorder="1" applyAlignment="1">
      <alignment horizontal="left"/>
    </xf>
    <xf numFmtId="3" fontId="0" fillId="0" borderId="0" xfId="0" applyNumberFormat="1" applyBorder="1"/>
    <xf numFmtId="3" fontId="19" fillId="0" borderId="0" xfId="0" applyNumberFormat="1" applyFont="1" applyBorder="1" applyAlignment="1">
      <alignment horizontal="left"/>
    </xf>
    <xf numFmtId="0" fontId="32" fillId="0" borderId="0" xfId="0" applyFont="1" applyAlignment="1">
      <alignment vertical="top"/>
    </xf>
    <xf numFmtId="0" fontId="33" fillId="0" borderId="0" xfId="0" applyFont="1"/>
    <xf numFmtId="0" fontId="32" fillId="0" borderId="0" xfId="0" applyFont="1" applyAlignment="1">
      <alignment vertical="top" wrapText="1"/>
    </xf>
    <xf numFmtId="0" fontId="34" fillId="0" borderId="0" xfId="0" applyFont="1" applyAlignment="1">
      <alignment horizontal="left" vertical="top" wrapText="1"/>
    </xf>
    <xf numFmtId="0" fontId="35" fillId="0" borderId="0" xfId="0" applyFont="1"/>
    <xf numFmtId="0" fontId="37" fillId="0" borderId="0" xfId="0" applyFont="1" applyAlignment="1">
      <alignment horizontal="left" vertical="center"/>
    </xf>
    <xf numFmtId="0" fontId="39" fillId="0" borderId="0" xfId="0" applyFont="1"/>
    <xf numFmtId="0" fontId="19" fillId="0" borderId="0" xfId="0" applyFont="1" applyAlignment="1">
      <alignment horizontal="left" vertical="top" wrapText="1"/>
    </xf>
    <xf numFmtId="0" fontId="19" fillId="0" borderId="0" xfId="0" applyFont="1" applyAlignment="1">
      <alignment horizontal="left"/>
    </xf>
    <xf numFmtId="0" fontId="19" fillId="0" borderId="0" xfId="0" applyFont="1" applyAlignment="1">
      <alignment vertical="top" wrapText="1"/>
    </xf>
    <xf numFmtId="0" fontId="35" fillId="0" borderId="0" xfId="0" applyFont="1" applyAlignment="1">
      <alignment horizontal="left"/>
    </xf>
    <xf numFmtId="0" fontId="40" fillId="0" borderId="0" xfId="0" applyFont="1"/>
    <xf numFmtId="0" fontId="0" fillId="35" borderId="0" xfId="0" applyFill="1"/>
    <xf numFmtId="0" fontId="24" fillId="0" borderId="0" xfId="0" applyFont="1" applyAlignment="1">
      <alignment horizontal="left" wrapText="1"/>
    </xf>
    <xf numFmtId="0" fontId="21" fillId="0" borderId="0" xfId="0" applyFont="1" applyAlignment="1">
      <alignment horizontal="left" vertical="top" wrapText="1"/>
    </xf>
    <xf numFmtId="0" fontId="26" fillId="0" borderId="0" xfId="0" applyFont="1" applyAlignment="1">
      <alignment horizontal="left" vertical="top" wrapText="1"/>
    </xf>
    <xf numFmtId="164" fontId="26" fillId="0" borderId="0" xfId="0" applyNumberFormat="1" applyFont="1" applyAlignment="1">
      <alignment horizontal="left" vertical="center" wrapText="1"/>
    </xf>
    <xf numFmtId="0" fontId="24" fillId="0" borderId="0" xfId="0" applyFont="1" applyAlignment="1">
      <alignment horizontal="left" vertical="top" wrapText="1"/>
    </xf>
    <xf numFmtId="0" fontId="39" fillId="0" borderId="0" xfId="0" applyFont="1" applyAlignment="1">
      <alignment horizontal="left" vertical="top" wrapText="1"/>
    </xf>
    <xf numFmtId="0" fontId="38" fillId="0" borderId="0" xfId="0" applyFont="1" applyAlignment="1">
      <alignment horizontal="left" vertical="center" wrapText="1"/>
    </xf>
    <xf numFmtId="0" fontId="36" fillId="0" borderId="0" xfId="0" applyFont="1" applyAlignment="1">
      <alignment horizontal="left" vertical="center" wrapText="1"/>
    </xf>
    <xf numFmtId="0" fontId="27" fillId="0" borderId="0" xfId="0" applyFont="1" applyAlignment="1">
      <alignment horizontal="left" vertical="center"/>
    </xf>
    <xf numFmtId="0" fontId="19" fillId="0" borderId="0" xfId="0" applyFont="1" applyAlignment="1">
      <alignment horizontal="left" vertical="top" wrapText="1"/>
    </xf>
    <xf numFmtId="0" fontId="19" fillId="0" borderId="11" xfId="0" applyFont="1" applyBorder="1" applyAlignment="1">
      <alignment horizontal="left" vertical="center"/>
    </xf>
    <xf numFmtId="0" fontId="19" fillId="0" borderId="0" xfId="0" applyFont="1" applyBorder="1" applyAlignment="1">
      <alignment horizontal="left" vertical="center"/>
    </xf>
    <xf numFmtId="0" fontId="18" fillId="34" borderId="10" xfId="0" applyFont="1" applyFill="1" applyBorder="1" applyAlignment="1">
      <alignment horizontal="left"/>
    </xf>
    <xf numFmtId="0" fontId="19" fillId="0" borderId="0" xfId="0" applyFont="1" applyAlignment="1">
      <alignment horizontal="left" vertical="center"/>
    </xf>
    <xf numFmtId="0" fontId="18" fillId="34" borderId="10" xfId="0" applyFont="1" applyFill="1" applyBorder="1" applyAlignment="1">
      <alignment horizontal="left" vertical="center"/>
    </xf>
    <xf numFmtId="0" fontId="19" fillId="0" borderId="12" xfId="0" applyFont="1" applyBorder="1" applyAlignment="1">
      <alignment horizontal="left" vertical="center"/>
    </xf>
    <xf numFmtId="0" fontId="19" fillId="34" borderId="10" xfId="0" applyFont="1" applyFill="1" applyBorder="1" applyAlignment="1">
      <alignment horizontal="lef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20</xdr:row>
      <xdr:rowOff>31751</xdr:rowOff>
    </xdr:from>
    <xdr:to>
      <xdr:col>8</xdr:col>
      <xdr:colOff>305598</xdr:colOff>
      <xdr:row>26</xdr:row>
      <xdr:rowOff>35561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62300" y="4199891"/>
          <a:ext cx="2202978" cy="10248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point/Sites/DAS/DAS/Analysts/TPR%20Template%20-%20Deliverable%20(Table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txpattern_table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Methods - Data Sources"/>
      <sheetName val="Methods - Study Design"/>
      <sheetName val="TOC"/>
      <sheetName val="Figure 1"/>
      <sheetName val="Table 1"/>
      <sheetName val="Table 2"/>
      <sheetName val="Table 3"/>
      <sheetName val="Table 4"/>
      <sheetName val="Table 5"/>
      <sheetName val="HIDE_List"/>
      <sheetName val="HIDE_Dataset Descriptions"/>
    </sheetNames>
    <sheetDataSet>
      <sheetData sheetId="0"/>
      <sheetData sheetId="1"/>
      <sheetData sheetId="2"/>
      <sheetData sheetId="3"/>
      <sheetData sheetId="4"/>
      <sheetData sheetId="5"/>
      <sheetData sheetId="6"/>
      <sheetData sheetId="7"/>
      <sheetData sheetId="8"/>
      <sheetData sheetId="9"/>
      <sheetData sheetId="10">
        <row r="2">
          <cell r="B2" t="str">
            <v>Assistive Devices Program (ADP)</v>
          </cell>
        </row>
        <row r="3">
          <cell r="B3" t="str">
            <v>Cancer Activity Level Reporting (ALR)</v>
          </cell>
        </row>
        <row r="4">
          <cell r="B4" t="str">
            <v>Ontario Asthma Dataset (ASTHMA)</v>
          </cell>
        </row>
        <row r="5">
          <cell r="B5" t="str">
            <v>Better Outcomes Registry and Network (BORN)</v>
          </cell>
        </row>
        <row r="6">
          <cell r="B6" t="str">
            <v>Client Agency Program Enrolment (CAPE)</v>
          </cell>
        </row>
        <row r="7">
          <cell r="B7" t="str">
            <v>Canadian Community Health Survey (CCHS)</v>
          </cell>
        </row>
        <row r="8">
          <cell r="B8" t="str">
            <v>Cardiac Care Network Data (CCN)</v>
          </cell>
        </row>
        <row r="9">
          <cell r="B9" t="str">
            <v>Continuing Care Reporting System (for Chronic Care) (CCRS)</v>
          </cell>
        </row>
        <row r="10">
          <cell r="B10" t="str">
            <v>Ontario Congestive Heart Failure dataset (CHF)</v>
          </cell>
        </row>
        <row r="11">
          <cell r="B11" t="str">
            <v>Ontario Chronic Obstructive Pulmonary Disease Dataset (COPD)</v>
          </cell>
        </row>
        <row r="12">
          <cell r="B12" t="str">
            <v>Canadian Organ Replacement Registry (CORR)</v>
          </cell>
        </row>
        <row r="13">
          <cell r="B13" t="str">
            <v>Corporate Provider Database (CPDB)</v>
          </cell>
        </row>
        <row r="14">
          <cell r="B14" t="str">
            <v>Client Profile Database (CPRO)</v>
          </cell>
        </row>
        <row r="15">
          <cell r="B15" t="str">
            <v>Discharge Abstract Database</v>
          </cell>
        </row>
        <row r="16">
          <cell r="B16" t="str">
            <v>Drugs from the ODB Formulary (DIN)</v>
          </cell>
        </row>
        <row r="17">
          <cell r="B17" t="str">
            <v>Electronic Medical Records Administrative Linked Database (EMRALD)</v>
          </cell>
        </row>
        <row r="18">
          <cell r="B18" t="str">
            <v>Surname-based Ethnicity Group (ETHNIC)</v>
          </cell>
        </row>
        <row r="19">
          <cell r="B19" t="str">
            <v>Home Care Database (HCD)</v>
          </cell>
        </row>
        <row r="20">
          <cell r="B20" t="str">
            <v>Ontario HIV Dataset (HIV)</v>
          </cell>
        </row>
        <row r="21">
          <cell r="B21" t="str">
            <v>Ontario HIV Dataset, as collected by the OHTN (HIVOHTN)</v>
          </cell>
        </row>
        <row r="22">
          <cell r="B22" t="str">
            <v>Ontario Hypertension Dataset (HYPER)</v>
          </cell>
        </row>
        <row r="23">
          <cell r="B23" t="str">
            <v>Ontario Healthcare Institutions (INST)</v>
          </cell>
        </row>
        <row r="24">
          <cell r="B24" t="str">
            <v>ICES Physician Database (IPDB)</v>
          </cell>
        </row>
        <row r="25">
          <cell r="B25" t="str">
            <v>Immigration, Refugees and Citizenship Canada (IRCC)’s Permanent Resident Database</v>
          </cell>
        </row>
        <row r="26">
          <cell r="B26" t="str">
            <v>Local Health Integration Network (LHIN)</v>
          </cell>
        </row>
        <row r="27">
          <cell r="B27" t="str">
            <v>Ministry of Community and Social Services (MCSS)</v>
          </cell>
        </row>
        <row r="28">
          <cell r="B28" t="str">
            <v>Ontario Mother-Baby Linked Data (MOMBABY)</v>
          </cell>
        </row>
        <row r="29">
          <cell r="B29" t="str">
            <v>National Ambulatory Care Reporting System (NACRS)</v>
          </cell>
        </row>
        <row r="30">
          <cell r="B30" t="str">
            <v>New Drug Funding Program (NDFP)</v>
          </cell>
        </row>
        <row r="31">
          <cell r="B31" t="str">
            <v>National Rehabilitation Reporting System (NRS)</v>
          </cell>
        </row>
        <row r="32">
          <cell r="B32" t="str">
            <v>Ontario Breast Screening Program (OBSP)</v>
          </cell>
        </row>
        <row r="33">
          <cell r="B33" t="str">
            <v>Ontario Cancer Registry (OCR)</v>
          </cell>
        </row>
        <row r="34">
          <cell r="B34" t="str">
            <v>Ontario Drug Benefit Claims (ODB)</v>
          </cell>
        </row>
        <row r="35">
          <cell r="B35" t="str">
            <v>Ontario Diabetes Dataset (ODD)</v>
          </cell>
        </row>
        <row r="36">
          <cell r="B36" t="str">
            <v>Ontario Health Insurance Plan Claims Database (OHIP)</v>
          </cell>
        </row>
        <row r="37">
          <cell r="B37" t="str">
            <v>Ontario Mental Health Reporting System (OHMRS)</v>
          </cell>
        </row>
        <row r="38">
          <cell r="B38" t="str">
            <v>Ontario Myocardial Infarction Dataset (OMID)</v>
          </cell>
        </row>
        <row r="39">
          <cell r="B39" t="str">
            <v>Ontario Marginalization Index (ONMARG)</v>
          </cell>
        </row>
        <row r="40">
          <cell r="B40" t="str">
            <v>Ontario Rheumatoid Arthritis Dataset (ORAD)</v>
          </cell>
        </row>
        <row r="41">
          <cell r="B41" t="str">
            <v>Office of the Registrar General - Deaths (ORGD)</v>
          </cell>
        </row>
        <row r="42">
          <cell r="B42" t="str">
            <v>Ontario Renal Reporting System (ORRS)</v>
          </cell>
        </row>
        <row r="43">
          <cell r="B43" t="str">
            <v>Postal Code Conversion File (PCCF)</v>
          </cell>
        </row>
        <row r="44">
          <cell r="B44" t="str">
            <v>Pediatric Oncology Group of Ontario Networked Information System (POGONIS)</v>
          </cell>
        </row>
        <row r="45">
          <cell r="B45" t="str">
            <v>Yearly Ontario Population estimates and projections (POP)</v>
          </cell>
        </row>
        <row r="46">
          <cell r="B46" t="str">
            <v>Resident Assessment Instrument - Contact Assessment (RAICA)</v>
          </cell>
        </row>
        <row r="47">
          <cell r="B47" t="str">
            <v>Resident Assessment Instrument - Home Care (RAIHC)</v>
          </cell>
        </row>
        <row r="48">
          <cell r="B48" t="str">
            <v>Registered Persons Database files (RPDB)</v>
          </cell>
        </row>
        <row r="49">
          <cell r="B49" t="str">
            <v>Same Day Surgery Database (SDS)</v>
          </cell>
        </row>
        <row r="50">
          <cell r="B50"/>
        </row>
        <row r="51">
          <cell r="B51"/>
        </row>
        <row r="52">
          <cell r="B52"/>
        </row>
        <row r="53">
          <cell r="B53"/>
        </row>
        <row r="54">
          <cell r="B54"/>
        </row>
        <row r="55">
          <cell r="B55"/>
        </row>
        <row r="56">
          <cell r="B56"/>
        </row>
        <row r="57">
          <cell r="B57"/>
        </row>
        <row r="58">
          <cell r="B58"/>
        </row>
      </sheetData>
      <sheetData sheetId="11">
        <row r="5">
          <cell r="E5" t="str">
            <v>The RPDB provides basic demographic information (age, sex, location of residence, date of birth, and date of death for deceased individuals) for those issued an Ontario health insurance number. The RPDB also indicates the time periods for which an individual was eligible to receive publicly funded health insurance benefits and the best known postal code for each registrant on July 1st of each year.</v>
          </cell>
        </row>
        <row r="7">
          <cell r="B7" t="str">
            <v>The DAD is compiled by the Canadian Institute for Health Information and contains administrative, clinical (diagnoses and procedures/interventions), demographic, and administrative information for all admissions to acute care hospitals, rehab, chronic, and day surgery institutions in Ontario. At ICES, consecutive DAD records are linked together to form ‘episodes of care’ among the hospitals to which patients have been transferred after their initial admission.</v>
          </cell>
        </row>
        <row r="11">
          <cell r="B11" t="str">
            <v>The NACRS is compiled by the Canadian Institute for Health Information and contains administrative, clinical (diagnoses and procedures), demographic, and administrative information for all patient visits made to hospital- and community-based ambulatory care centres (emergency departments, day surgery units, hemodialysis units, and cancer care clinics). At ICES, NACRS records are linked with other data sources (DAD, OMHRS) to identify transitions to other care settings, such as inpatient acute care or psychiatric care.</v>
          </cell>
          <cell r="E11" t="str">
            <v>These files contain intercensal and postcensal estimates of the Ontario population by sex, age, and geographic areas. All estimates are of the population on July 1 of the given year.</v>
          </cell>
        </row>
        <row r="17">
          <cell r="B17" t="str">
            <v>The OHIP claims database contains information on inpatient and outpatient services provided to Ontario residents eligible for the province’s publicly funded health insurance system by fee-for-service health care practitioners (primarily physicians) and “shadow billings” for those paid through non-fee-for-service payment plans. The main data elements include patient and physician identifiers (encrypted), code for service provided, date of service,  associated diagnosis, and fee paid.</v>
          </cell>
          <cell r="H17" t="str">
            <v>The Ontario Diabetes Database is an ICES-derived cohort and is created using algorithms applied to inpatient hospitalization (DAD) records, same day surgery (SDS) records, and physician billing claims (OHIP) data to determine the diagnosis date for incident cases of diabetes in Ontario. For adults aged 19 years and greater, the definition for diabetes is 2 physician billing claims with a diagnosis for diabetes (OHIP diagnosis code: 250) or 1 inpatient hospitalization or same day surgery record with a diagnosis for diabetes (ICD-9 diagnosis code: 250; ICD-10 diagnosis codes: E10, E11, E13, E14; in any diagnostic code space) within a 2 year period. Physician claims and hospitalizations with a diagnosis of diabetes occurring within 120 prior to and 180 days after a gestational hospitalization record were excluded.</v>
          </cell>
        </row>
        <row r="21">
          <cell r="B21" t="str">
            <v>The SDS is compiled by the Canadian Institute for Health Information and contains administrative, clinical (diagnoses and procedures), demographic, and administrative information for all patient visits made to day surgery institutions in Ontario. The main data elements include patient demographics, clinical data (diagnoses, procedures, physician), administrative data (institution/hospital number etc.), financial data, service-specific data elements for day surgery and emergency.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xpattern"/>
    </sheetNames>
    <sheetDataSet>
      <sheetData sheetId="0">
        <row r="2">
          <cell r="A2" t="str">
            <v>beva+irino</v>
          </cell>
          <cell r="B2" t="str">
            <v>othermonocombo</v>
          </cell>
        </row>
        <row r="3">
          <cell r="A3" t="str">
            <v>beva+irino</v>
          </cell>
          <cell r="B3" t="str">
            <v>temo+beva</v>
          </cell>
        </row>
        <row r="4">
          <cell r="A4" t="str">
            <v>beva+irino</v>
          </cell>
          <cell r="B4" t="str">
            <v>temo+beva+other</v>
          </cell>
        </row>
        <row r="5">
          <cell r="A5" t="str">
            <v>beva+irino</v>
          </cell>
          <cell r="B5" t="str">
            <v>temo+other</v>
          </cell>
        </row>
        <row r="6">
          <cell r="A6" t="str">
            <v>beva+irino</v>
          </cell>
          <cell r="B6" t="str">
            <v>temomono</v>
          </cell>
        </row>
        <row r="7">
          <cell r="A7" t="str">
            <v>beva+other</v>
          </cell>
          <cell r="B7" t="str">
            <v>othermonocombo</v>
          </cell>
        </row>
        <row r="8">
          <cell r="A8" t="str">
            <v>beva+other</v>
          </cell>
          <cell r="B8" t="str">
            <v>temo+beva</v>
          </cell>
        </row>
        <row r="9">
          <cell r="A9" t="str">
            <v>beva+other</v>
          </cell>
          <cell r="B9" t="str">
            <v>temo+beva+other</v>
          </cell>
        </row>
        <row r="10">
          <cell r="A10" t="str">
            <v>beva+other</v>
          </cell>
          <cell r="B10" t="str">
            <v>temomono</v>
          </cell>
        </row>
        <row r="11">
          <cell r="A11" t="str">
            <v>beva+temo</v>
          </cell>
          <cell r="B11" t="str">
            <v>temo+beva</v>
          </cell>
        </row>
        <row r="12">
          <cell r="A12" t="str">
            <v>beva+temo</v>
          </cell>
          <cell r="B12" t="str">
            <v>temo+other</v>
          </cell>
        </row>
        <row r="13">
          <cell r="A13" t="str">
            <v>beva+temo</v>
          </cell>
          <cell r="B13" t="str">
            <v>temomono</v>
          </cell>
        </row>
        <row r="14">
          <cell r="A14" t="str">
            <v>bevamono</v>
          </cell>
          <cell r="B14" t="str">
            <v>othermonocombo</v>
          </cell>
        </row>
        <row r="15">
          <cell r="A15" t="str">
            <v>bevamono</v>
          </cell>
          <cell r="B15" t="str">
            <v>temo+beva</v>
          </cell>
        </row>
        <row r="16">
          <cell r="A16" t="str">
            <v>bevamono</v>
          </cell>
          <cell r="B16" t="str">
            <v>temo+beva+other</v>
          </cell>
        </row>
        <row r="17">
          <cell r="A17" t="str">
            <v>bevamono</v>
          </cell>
          <cell r="B17" t="str">
            <v>temo+other</v>
          </cell>
        </row>
        <row r="18">
          <cell r="A18" t="str">
            <v>bevamono</v>
          </cell>
          <cell r="B18" t="str">
            <v>temomono</v>
          </cell>
        </row>
        <row r="19">
          <cell r="A19" t="str">
            <v>irinomono</v>
          </cell>
          <cell r="B19" t="str">
            <v>othermonocombo</v>
          </cell>
        </row>
        <row r="20">
          <cell r="A20" t="str">
            <v>irinomono</v>
          </cell>
          <cell r="B20" t="str">
            <v>temo+beva</v>
          </cell>
        </row>
        <row r="21">
          <cell r="A21" t="str">
            <v>irinomono</v>
          </cell>
          <cell r="B21" t="str">
            <v>temo+other</v>
          </cell>
        </row>
        <row r="22">
          <cell r="A22" t="str">
            <v>irinomono</v>
          </cell>
          <cell r="B22" t="str">
            <v>temomono</v>
          </cell>
        </row>
        <row r="23">
          <cell r="A23" t="str">
            <v>othermonocombo</v>
          </cell>
          <cell r="B23" t="str">
            <v>othermonocombo</v>
          </cell>
        </row>
        <row r="24">
          <cell r="A24" t="str">
            <v>othermonocombo</v>
          </cell>
          <cell r="B24" t="str">
            <v>temo+beva</v>
          </cell>
        </row>
        <row r="25">
          <cell r="A25" t="str">
            <v>othermonocombo</v>
          </cell>
          <cell r="B25" t="str">
            <v>temo+beva+other</v>
          </cell>
        </row>
        <row r="26">
          <cell r="A26" t="str">
            <v>othermonocombo</v>
          </cell>
          <cell r="B26" t="str">
            <v>temo+other</v>
          </cell>
        </row>
        <row r="27">
          <cell r="A27" t="str">
            <v>othermonocombo</v>
          </cell>
          <cell r="B27" t="str">
            <v>temomono</v>
          </cell>
        </row>
        <row r="28">
          <cell r="A28" t="str">
            <v>temomono</v>
          </cell>
          <cell r="B28" t="str">
            <v>othermonocombo</v>
          </cell>
        </row>
        <row r="29">
          <cell r="A29" t="str">
            <v>temomono</v>
          </cell>
          <cell r="B29" t="str">
            <v>temo+beva</v>
          </cell>
        </row>
        <row r="30">
          <cell r="A30" t="str">
            <v>temomono</v>
          </cell>
          <cell r="B30" t="str">
            <v>temo+beva+other</v>
          </cell>
        </row>
        <row r="31">
          <cell r="A31" t="str">
            <v>temomono</v>
          </cell>
          <cell r="B31" t="str">
            <v>temomono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fik.saskin@ices.on.ca"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tabSelected="1" zoomScaleNormal="100" workbookViewId="0">
      <selection sqref="A1:I3"/>
    </sheetView>
  </sheetViews>
  <sheetFormatPr defaultColWidth="9.28515625" defaultRowHeight="12.75" x14ac:dyDescent="0.2"/>
  <cols>
    <col min="1" max="9" width="9.28515625" style="16"/>
    <col min="10" max="10" width="9.28515625" style="14"/>
    <col min="11" max="16384" width="9.28515625" style="16"/>
  </cols>
  <sheetData>
    <row r="1" spans="1:9" ht="25.15" customHeight="1" x14ac:dyDescent="0.2">
      <c r="A1" s="71" t="s">
        <v>224</v>
      </c>
      <c r="B1" s="71"/>
      <c r="C1" s="71"/>
      <c r="D1" s="71"/>
      <c r="E1" s="71"/>
      <c r="F1" s="71"/>
      <c r="G1" s="71"/>
      <c r="H1" s="71"/>
      <c r="I1" s="71"/>
    </row>
    <row r="2" spans="1:9" ht="25.15" customHeight="1" x14ac:dyDescent="0.2">
      <c r="A2" s="71"/>
      <c r="B2" s="71"/>
      <c r="C2" s="71"/>
      <c r="D2" s="71"/>
      <c r="E2" s="71"/>
      <c r="F2" s="71"/>
      <c r="G2" s="71"/>
      <c r="H2" s="71"/>
      <c r="I2" s="71"/>
    </row>
    <row r="3" spans="1:9" ht="25.15" customHeight="1" x14ac:dyDescent="0.2">
      <c r="A3" s="71"/>
      <c r="B3" s="71"/>
      <c r="C3" s="71"/>
      <c r="D3" s="71"/>
      <c r="E3" s="71"/>
      <c r="F3" s="71"/>
      <c r="G3" s="71"/>
      <c r="H3" s="71"/>
      <c r="I3" s="71"/>
    </row>
    <row r="4" spans="1:9" ht="15.75" x14ac:dyDescent="0.2">
      <c r="A4" s="15"/>
    </row>
    <row r="5" spans="1:9" x14ac:dyDescent="0.2">
      <c r="A5" s="17" t="s">
        <v>46</v>
      </c>
    </row>
    <row r="6" spans="1:9" ht="18" customHeight="1" x14ac:dyDescent="0.2">
      <c r="A6" s="72" t="s">
        <v>58</v>
      </c>
      <c r="B6" s="72"/>
      <c r="C6" s="72"/>
      <c r="D6" s="72"/>
      <c r="E6" s="72"/>
      <c r="F6" s="72"/>
      <c r="G6" s="72"/>
      <c r="H6" s="72"/>
      <c r="I6" s="72"/>
    </row>
    <row r="7" spans="1:9" ht="25.9" customHeight="1" x14ac:dyDescent="0.2">
      <c r="A7" s="72"/>
      <c r="B7" s="72"/>
      <c r="C7" s="72"/>
      <c r="D7" s="72"/>
      <c r="E7" s="72"/>
      <c r="F7" s="72"/>
      <c r="G7" s="72"/>
      <c r="H7" s="72"/>
      <c r="I7" s="72"/>
    </row>
    <row r="8" spans="1:9" ht="15.75" x14ac:dyDescent="0.2">
      <c r="A8" s="18"/>
    </row>
    <row r="9" spans="1:9" x14ac:dyDescent="0.2">
      <c r="A9" s="17" t="s">
        <v>47</v>
      </c>
    </row>
    <row r="10" spans="1:9" x14ac:dyDescent="0.2">
      <c r="A10" s="73">
        <v>43809</v>
      </c>
      <c r="B10" s="73"/>
      <c r="C10" s="73"/>
      <c r="D10" s="73"/>
      <c r="E10" s="73"/>
      <c r="F10" s="73"/>
      <c r="G10" s="73"/>
      <c r="H10" s="73"/>
      <c r="I10" s="73"/>
    </row>
    <row r="11" spans="1:9" ht="15.75" x14ac:dyDescent="0.2">
      <c r="A11" s="18"/>
    </row>
    <row r="12" spans="1:9" x14ac:dyDescent="0.2">
      <c r="A12" s="17" t="s">
        <v>48</v>
      </c>
    </row>
    <row r="13" spans="1:9" ht="18" customHeight="1" x14ac:dyDescent="0.2">
      <c r="A13" s="72" t="s">
        <v>59</v>
      </c>
      <c r="B13" s="72"/>
      <c r="C13" s="72"/>
      <c r="D13" s="72"/>
      <c r="E13" s="72"/>
      <c r="F13" s="72"/>
      <c r="G13" s="72"/>
      <c r="H13" s="72"/>
      <c r="I13" s="72"/>
    </row>
    <row r="14" spans="1:9" ht="18" customHeight="1" x14ac:dyDescent="0.2">
      <c r="A14" s="72"/>
      <c r="B14" s="72"/>
      <c r="C14" s="72"/>
      <c r="D14" s="72"/>
      <c r="E14" s="72"/>
      <c r="F14" s="72"/>
      <c r="G14" s="72"/>
      <c r="H14" s="72"/>
      <c r="I14" s="72"/>
    </row>
    <row r="15" spans="1:9" ht="18" x14ac:dyDescent="0.2">
      <c r="A15" s="19"/>
      <c r="B15" s="19"/>
      <c r="C15" s="19"/>
      <c r="D15" s="19"/>
      <c r="E15" s="19"/>
      <c r="F15" s="19"/>
      <c r="G15" s="19"/>
      <c r="H15" s="19"/>
      <c r="I15" s="19"/>
    </row>
    <row r="16" spans="1:9" x14ac:dyDescent="0.2">
      <c r="A16" s="17" t="s">
        <v>49</v>
      </c>
    </row>
    <row r="17" spans="1:9" ht="12.75" customHeight="1" x14ac:dyDescent="0.2">
      <c r="A17" s="20" t="s">
        <v>223</v>
      </c>
      <c r="B17" s="20"/>
      <c r="C17" s="20"/>
      <c r="D17" s="20"/>
      <c r="E17" s="20"/>
      <c r="F17" s="20"/>
      <c r="G17" s="20"/>
      <c r="H17" s="20"/>
      <c r="I17" s="20"/>
    </row>
    <row r="20" spans="1:9" x14ac:dyDescent="0.2">
      <c r="A20" s="17" t="s">
        <v>50</v>
      </c>
    </row>
    <row r="21" spans="1:9" x14ac:dyDescent="0.2">
      <c r="A21" s="21" t="s">
        <v>60</v>
      </c>
    </row>
    <row r="22" spans="1:9" x14ac:dyDescent="0.2">
      <c r="A22" s="21" t="s">
        <v>51</v>
      </c>
    </row>
    <row r="23" spans="1:9" x14ac:dyDescent="0.2">
      <c r="A23" s="21" t="s">
        <v>52</v>
      </c>
    </row>
    <row r="24" spans="1:9" x14ac:dyDescent="0.2">
      <c r="A24" s="21" t="s">
        <v>53</v>
      </c>
    </row>
    <row r="25" spans="1:9" x14ac:dyDescent="0.2">
      <c r="A25" s="21" t="s">
        <v>62</v>
      </c>
    </row>
    <row r="26" spans="1:9" ht="15" x14ac:dyDescent="0.2">
      <c r="A26" s="24" t="s">
        <v>61</v>
      </c>
    </row>
    <row r="27" spans="1:9" x14ac:dyDescent="0.2">
      <c r="A27" s="21"/>
    </row>
    <row r="28" spans="1:9" ht="18" customHeight="1" x14ac:dyDescent="0.2">
      <c r="A28" s="22" t="s">
        <v>54</v>
      </c>
    </row>
    <row r="29" spans="1:9" ht="12.75" customHeight="1" x14ac:dyDescent="0.2">
      <c r="A29" s="74" t="s">
        <v>55</v>
      </c>
      <c r="B29" s="74"/>
      <c r="C29" s="74"/>
      <c r="D29" s="74"/>
      <c r="E29" s="74"/>
      <c r="F29" s="74"/>
      <c r="G29" s="74"/>
      <c r="H29" s="74"/>
      <c r="I29" s="74"/>
    </row>
    <row r="30" spans="1:9" x14ac:dyDescent="0.2">
      <c r="A30" s="74"/>
      <c r="B30" s="74"/>
      <c r="C30" s="74"/>
      <c r="D30" s="74"/>
      <c r="E30" s="74"/>
      <c r="F30" s="74"/>
      <c r="G30" s="74"/>
      <c r="H30" s="74"/>
      <c r="I30" s="74"/>
    </row>
    <row r="31" spans="1:9" ht="15" customHeight="1" x14ac:dyDescent="0.2">
      <c r="A31" s="74"/>
      <c r="B31" s="74"/>
      <c r="C31" s="74"/>
      <c r="D31" s="74"/>
      <c r="E31" s="74"/>
      <c r="F31" s="74"/>
      <c r="G31" s="74"/>
      <c r="H31" s="74"/>
      <c r="I31" s="74"/>
    </row>
    <row r="32" spans="1:9" x14ac:dyDescent="0.2">
      <c r="A32" s="74"/>
      <c r="B32" s="74"/>
      <c r="C32" s="74"/>
      <c r="D32" s="74"/>
      <c r="E32" s="74"/>
      <c r="F32" s="74"/>
      <c r="G32" s="74"/>
      <c r="H32" s="74"/>
      <c r="I32" s="74"/>
    </row>
    <row r="33" spans="1:9" x14ac:dyDescent="0.2">
      <c r="A33" s="74"/>
      <c r="B33" s="74"/>
      <c r="C33" s="74"/>
      <c r="D33" s="74"/>
      <c r="E33" s="74"/>
      <c r="F33" s="74"/>
      <c r="G33" s="74"/>
      <c r="H33" s="74"/>
      <c r="I33" s="74"/>
    </row>
    <row r="34" spans="1:9" x14ac:dyDescent="0.2">
      <c r="A34" s="74"/>
      <c r="B34" s="74"/>
      <c r="C34" s="74"/>
      <c r="D34" s="74"/>
      <c r="E34" s="74"/>
      <c r="F34" s="74"/>
      <c r="G34" s="74"/>
      <c r="H34" s="74"/>
      <c r="I34" s="74"/>
    </row>
    <row r="35" spans="1:9" ht="30.75" customHeight="1" x14ac:dyDescent="0.2">
      <c r="A35" s="74"/>
      <c r="B35" s="74"/>
      <c r="C35" s="74"/>
      <c r="D35" s="74"/>
      <c r="E35" s="74"/>
      <c r="F35" s="74"/>
      <c r="G35" s="74"/>
      <c r="H35" s="74"/>
      <c r="I35" s="74"/>
    </row>
    <row r="36" spans="1:9" s="14" customFormat="1" ht="35.25" customHeight="1" x14ac:dyDescent="0.2">
      <c r="A36" s="70" t="s">
        <v>56</v>
      </c>
      <c r="B36" s="70"/>
      <c r="C36" s="70"/>
      <c r="D36" s="70"/>
      <c r="E36" s="70"/>
      <c r="F36" s="70"/>
      <c r="G36" s="70"/>
      <c r="H36" s="70"/>
      <c r="I36" s="70"/>
    </row>
    <row r="39" spans="1:9" s="14" customFormat="1" ht="15" x14ac:dyDescent="0.2">
      <c r="A39" s="23" t="s">
        <v>57</v>
      </c>
      <c r="B39" s="16"/>
      <c r="C39" s="16"/>
      <c r="D39" s="16"/>
      <c r="E39" s="16"/>
      <c r="F39" s="16"/>
      <c r="G39" s="16"/>
      <c r="H39" s="16"/>
      <c r="I39" s="16"/>
    </row>
  </sheetData>
  <mergeCells count="6">
    <mergeCell ref="A36:I36"/>
    <mergeCell ref="A1:I3"/>
    <mergeCell ref="A6:I7"/>
    <mergeCell ref="A10:I10"/>
    <mergeCell ref="A13:I14"/>
    <mergeCell ref="A29:I35"/>
  </mergeCells>
  <hyperlinks>
    <hyperlink ref="A26" r:id="rId1" xr:uid="{00000000-0004-0000-0000-000000000000}"/>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978AC-2E04-4DC1-A436-E2004FB16269}">
  <dimension ref="A1:K68"/>
  <sheetViews>
    <sheetView workbookViewId="0">
      <pane ySplit="6" topLeftCell="A7" activePane="bottomLeft" state="frozen"/>
      <selection activeCell="H10" sqref="H10:I10"/>
      <selection pane="bottomLeft"/>
    </sheetView>
  </sheetViews>
  <sheetFormatPr defaultRowHeight="15" x14ac:dyDescent="0.25"/>
  <cols>
    <col min="1" max="1" width="22.7109375" customWidth="1"/>
    <col min="3" max="3" width="11.5703125" bestFit="1" customWidth="1"/>
    <col min="4" max="4" width="12.28515625" bestFit="1" customWidth="1"/>
    <col min="5" max="5" width="16.140625" bestFit="1" customWidth="1"/>
    <col min="6" max="6" width="17.42578125" bestFit="1" customWidth="1"/>
    <col min="7" max="7" width="8.140625" bestFit="1" customWidth="1"/>
    <col min="8" max="8" width="8" bestFit="1" customWidth="1"/>
    <col min="9" max="9" width="9.28515625" bestFit="1" customWidth="1"/>
    <col min="10" max="10" width="9.42578125" bestFit="1" customWidth="1"/>
    <col min="11" max="11" width="9.5703125" bestFit="1" customWidth="1"/>
  </cols>
  <sheetData>
    <row r="1" spans="1:11" x14ac:dyDescent="0.25">
      <c r="A1" s="68" t="str">
        <f>'Methods - Data Sources'!A1</f>
        <v>ICES Data &amp; Analytic Services - Third Party Research</v>
      </c>
    </row>
    <row r="2" spans="1:11" x14ac:dyDescent="0.25">
      <c r="A2" s="68" t="str">
        <f>'Methods - Data Sources'!A2</f>
        <v>2018 0970 154 000</v>
      </c>
    </row>
    <row r="4" spans="1:11" x14ac:dyDescent="0.25">
      <c r="A4" s="27" t="s">
        <v>218</v>
      </c>
    </row>
    <row r="6" spans="1:11" x14ac:dyDescent="0.25">
      <c r="A6" s="28" t="s">
        <v>184</v>
      </c>
      <c r="B6" s="28" t="s">
        <v>185</v>
      </c>
      <c r="C6" s="28" t="s">
        <v>186</v>
      </c>
      <c r="D6" s="28" t="s">
        <v>187</v>
      </c>
      <c r="E6" s="28" t="s">
        <v>188</v>
      </c>
      <c r="F6" s="28" t="s">
        <v>189</v>
      </c>
      <c r="G6" s="28" t="s">
        <v>190</v>
      </c>
      <c r="H6" s="28" t="s">
        <v>191</v>
      </c>
      <c r="I6" s="28" t="s">
        <v>192</v>
      </c>
      <c r="J6" s="28" t="s">
        <v>193</v>
      </c>
      <c r="K6" s="28" t="s">
        <v>194</v>
      </c>
    </row>
    <row r="7" spans="1:11" x14ac:dyDescent="0.25">
      <c r="A7" t="s">
        <v>195</v>
      </c>
      <c r="B7">
        <v>1</v>
      </c>
      <c r="C7" t="s">
        <v>196</v>
      </c>
      <c r="D7">
        <v>445</v>
      </c>
      <c r="E7">
        <v>435.4741573</v>
      </c>
      <c r="F7">
        <v>584.37105821</v>
      </c>
      <c r="G7" t="s">
        <v>197</v>
      </c>
      <c r="H7">
        <v>435.47</v>
      </c>
      <c r="I7">
        <v>27.6707</v>
      </c>
      <c r="J7">
        <v>384.48</v>
      </c>
      <c r="K7">
        <v>493.23</v>
      </c>
    </row>
    <row r="8" spans="1:11" x14ac:dyDescent="0.25">
      <c r="A8" t="s">
        <v>195</v>
      </c>
      <c r="B8">
        <v>1</v>
      </c>
      <c r="C8" t="s">
        <v>216</v>
      </c>
      <c r="D8">
        <v>1251</v>
      </c>
      <c r="E8">
        <v>281.67226219000003</v>
      </c>
      <c r="F8">
        <v>445.69769452000003</v>
      </c>
      <c r="G8" t="s">
        <v>199</v>
      </c>
      <c r="H8">
        <v>281.83</v>
      </c>
      <c r="I8">
        <v>12.6305</v>
      </c>
      <c r="J8">
        <v>258.13</v>
      </c>
      <c r="K8">
        <v>307.7</v>
      </c>
    </row>
    <row r="9" spans="1:11" x14ac:dyDescent="0.25">
      <c r="A9" t="s">
        <v>200</v>
      </c>
      <c r="B9">
        <v>1</v>
      </c>
      <c r="C9" t="s">
        <v>196</v>
      </c>
      <c r="D9">
        <v>445</v>
      </c>
      <c r="E9">
        <v>24769.015729999999</v>
      </c>
      <c r="F9">
        <v>30656.862206000002</v>
      </c>
      <c r="G9" s="69"/>
      <c r="H9" s="69"/>
      <c r="I9" s="69"/>
      <c r="J9" s="69"/>
      <c r="K9" s="69"/>
    </row>
    <row r="10" spans="1:11" x14ac:dyDescent="0.25">
      <c r="A10" t="s">
        <v>200</v>
      </c>
      <c r="B10">
        <v>1</v>
      </c>
      <c r="C10" t="s">
        <v>216</v>
      </c>
      <c r="D10">
        <v>1251</v>
      </c>
      <c r="E10">
        <v>945.05195843000001</v>
      </c>
      <c r="F10">
        <v>5396.8191102000001</v>
      </c>
      <c r="G10" s="69"/>
      <c r="H10" s="69"/>
      <c r="I10" s="69"/>
      <c r="J10" s="69"/>
      <c r="K10" s="69"/>
    </row>
    <row r="11" spans="1:11" x14ac:dyDescent="0.25">
      <c r="A11" t="s">
        <v>201</v>
      </c>
      <c r="B11">
        <v>1</v>
      </c>
      <c r="C11" t="s">
        <v>196</v>
      </c>
      <c r="D11">
        <v>445</v>
      </c>
      <c r="E11">
        <v>128.81573033999999</v>
      </c>
      <c r="F11">
        <v>1678.6071734</v>
      </c>
      <c r="G11" s="69"/>
      <c r="H11" s="69"/>
      <c r="I11" s="69"/>
      <c r="J11" s="69"/>
      <c r="K11" s="69"/>
    </row>
    <row r="12" spans="1:11" x14ac:dyDescent="0.25">
      <c r="A12" t="s">
        <v>201</v>
      </c>
      <c r="B12">
        <v>1</v>
      </c>
      <c r="C12" t="s">
        <v>216</v>
      </c>
      <c r="D12">
        <v>1251</v>
      </c>
      <c r="E12">
        <v>450.54996003000002</v>
      </c>
      <c r="F12">
        <v>4549.5274654000004</v>
      </c>
      <c r="G12" s="69"/>
      <c r="H12" s="69"/>
      <c r="I12" s="69"/>
      <c r="J12" s="69"/>
      <c r="K12" s="69"/>
    </row>
    <row r="13" spans="1:11" x14ac:dyDescent="0.25">
      <c r="A13" t="s">
        <v>202</v>
      </c>
      <c r="B13">
        <v>1</v>
      </c>
      <c r="C13" t="s">
        <v>196</v>
      </c>
      <c r="D13">
        <v>445</v>
      </c>
      <c r="E13">
        <v>763.83370787000001</v>
      </c>
      <c r="F13">
        <v>4022.9607485000001</v>
      </c>
      <c r="G13" s="69"/>
      <c r="H13" s="69"/>
      <c r="I13" s="69"/>
      <c r="J13" s="69"/>
      <c r="K13" s="69"/>
    </row>
    <row r="14" spans="1:11" x14ac:dyDescent="0.25">
      <c r="A14" t="s">
        <v>202</v>
      </c>
      <c r="B14">
        <v>1</v>
      </c>
      <c r="C14" t="s">
        <v>216</v>
      </c>
      <c r="D14">
        <v>1251</v>
      </c>
      <c r="E14">
        <v>42.625099919999997</v>
      </c>
      <c r="F14">
        <v>682.40808738999999</v>
      </c>
      <c r="G14" s="69"/>
      <c r="H14" s="69"/>
      <c r="I14" s="69"/>
      <c r="J14" s="69"/>
      <c r="K14" s="69"/>
    </row>
    <row r="15" spans="1:11" x14ac:dyDescent="0.25">
      <c r="A15" t="s">
        <v>203</v>
      </c>
      <c r="B15">
        <v>1</v>
      </c>
      <c r="C15" t="s">
        <v>196</v>
      </c>
      <c r="D15">
        <v>445</v>
      </c>
      <c r="E15">
        <v>3731.6853933000002</v>
      </c>
      <c r="F15">
        <v>15913.516479</v>
      </c>
      <c r="G15" s="69"/>
      <c r="H15" s="69"/>
      <c r="I15" s="69"/>
      <c r="J15" s="69"/>
      <c r="K15" s="69"/>
    </row>
    <row r="16" spans="1:11" x14ac:dyDescent="0.25">
      <c r="A16" t="s">
        <v>203</v>
      </c>
      <c r="B16">
        <v>1</v>
      </c>
      <c r="C16" t="s">
        <v>216</v>
      </c>
      <c r="D16">
        <v>1251</v>
      </c>
      <c r="E16">
        <v>1.0807354117000001</v>
      </c>
      <c r="F16">
        <v>2.8555693966</v>
      </c>
      <c r="G16" s="69"/>
      <c r="H16" s="69"/>
      <c r="I16" s="69"/>
      <c r="J16" s="69"/>
      <c r="K16" s="69"/>
    </row>
    <row r="17" spans="1:11" x14ac:dyDescent="0.25">
      <c r="A17" t="s">
        <v>204</v>
      </c>
      <c r="B17">
        <v>1</v>
      </c>
      <c r="C17" t="s">
        <v>196</v>
      </c>
      <c r="D17">
        <v>445</v>
      </c>
      <c r="E17">
        <v>543.75056180000001</v>
      </c>
      <c r="F17">
        <v>892.22085411</v>
      </c>
      <c r="G17" t="s">
        <v>197</v>
      </c>
      <c r="H17">
        <v>543.75</v>
      </c>
      <c r="I17">
        <v>42.247799999999998</v>
      </c>
      <c r="J17">
        <v>466.94</v>
      </c>
      <c r="K17">
        <v>633.19000000000005</v>
      </c>
    </row>
    <row r="18" spans="1:11" x14ac:dyDescent="0.25">
      <c r="A18" t="s">
        <v>204</v>
      </c>
      <c r="B18">
        <v>1</v>
      </c>
      <c r="C18" t="s">
        <v>216</v>
      </c>
      <c r="D18">
        <v>1251</v>
      </c>
      <c r="E18">
        <v>147.32134292999999</v>
      </c>
      <c r="F18">
        <v>385.36029979</v>
      </c>
      <c r="G18" t="s">
        <v>199</v>
      </c>
      <c r="H18">
        <v>147.91999999999999</v>
      </c>
      <c r="I18">
        <v>11.4556</v>
      </c>
      <c r="J18">
        <v>127.09</v>
      </c>
      <c r="K18">
        <v>172.17</v>
      </c>
    </row>
    <row r="19" spans="1:11" x14ac:dyDescent="0.25">
      <c r="A19" t="s">
        <v>205</v>
      </c>
      <c r="B19">
        <v>1</v>
      </c>
      <c r="C19" t="s">
        <v>196</v>
      </c>
      <c r="D19">
        <v>445</v>
      </c>
      <c r="E19">
        <v>499.38202246999998</v>
      </c>
      <c r="F19">
        <v>3057.6147974999999</v>
      </c>
      <c r="G19" s="69"/>
      <c r="H19" s="69"/>
      <c r="I19" s="69"/>
      <c r="J19" s="69"/>
      <c r="K19" s="69"/>
    </row>
    <row r="20" spans="1:11" x14ac:dyDescent="0.25">
      <c r="A20" t="s">
        <v>205</v>
      </c>
      <c r="B20">
        <v>1</v>
      </c>
      <c r="C20" t="s">
        <v>216</v>
      </c>
      <c r="D20">
        <v>1251</v>
      </c>
      <c r="E20">
        <v>137.54036771</v>
      </c>
      <c r="F20">
        <v>2051.6053056000001</v>
      </c>
      <c r="G20" s="69"/>
      <c r="H20" s="69"/>
      <c r="I20" s="69"/>
      <c r="J20" s="69"/>
      <c r="K20" s="69"/>
    </row>
    <row r="21" spans="1:11" x14ac:dyDescent="0.25">
      <c r="A21" t="s">
        <v>206</v>
      </c>
      <c r="B21">
        <v>1</v>
      </c>
      <c r="C21" t="s">
        <v>196</v>
      </c>
      <c r="D21">
        <v>445</v>
      </c>
      <c r="E21">
        <v>6190.1528090000002</v>
      </c>
      <c r="F21">
        <v>9077.8122652000002</v>
      </c>
      <c r="G21" t="s">
        <v>197</v>
      </c>
      <c r="H21">
        <v>6190.15</v>
      </c>
      <c r="I21">
        <v>429.85</v>
      </c>
      <c r="J21">
        <v>5402.49</v>
      </c>
      <c r="K21">
        <v>7092.66</v>
      </c>
    </row>
    <row r="22" spans="1:11" x14ac:dyDescent="0.25">
      <c r="A22" t="s">
        <v>206</v>
      </c>
      <c r="B22">
        <v>1</v>
      </c>
      <c r="C22" t="s">
        <v>216</v>
      </c>
      <c r="D22">
        <v>1251</v>
      </c>
      <c r="E22">
        <v>1179.146283</v>
      </c>
      <c r="F22">
        <v>3262.4906049000001</v>
      </c>
      <c r="G22" t="s">
        <v>199</v>
      </c>
      <c r="H22">
        <v>1190.4000000000001</v>
      </c>
      <c r="I22">
        <v>97.492699999999999</v>
      </c>
      <c r="J22">
        <v>1013.87</v>
      </c>
      <c r="K22">
        <v>1397.68</v>
      </c>
    </row>
    <row r="23" spans="1:11" x14ac:dyDescent="0.25">
      <c r="A23" t="s">
        <v>207</v>
      </c>
      <c r="B23">
        <v>1</v>
      </c>
      <c r="C23" t="s">
        <v>196</v>
      </c>
      <c r="D23">
        <v>445</v>
      </c>
      <c r="E23">
        <v>20.240449437999999</v>
      </c>
      <c r="F23">
        <v>405.87772553999997</v>
      </c>
      <c r="G23" s="69"/>
      <c r="H23" s="69"/>
      <c r="I23" s="69"/>
      <c r="J23" s="69"/>
      <c r="K23" s="69"/>
    </row>
    <row r="24" spans="1:11" x14ac:dyDescent="0.25">
      <c r="A24" t="s">
        <v>207</v>
      </c>
      <c r="B24">
        <v>1</v>
      </c>
      <c r="C24" t="s">
        <v>216</v>
      </c>
      <c r="D24">
        <v>1251</v>
      </c>
      <c r="E24">
        <v>674.27098321000005</v>
      </c>
      <c r="F24">
        <v>12210.187625</v>
      </c>
      <c r="G24" s="69"/>
      <c r="H24" s="69"/>
      <c r="I24" s="69"/>
      <c r="J24" s="69"/>
      <c r="K24" s="69"/>
    </row>
    <row r="25" spans="1:11" x14ac:dyDescent="0.25">
      <c r="A25" t="s">
        <v>208</v>
      </c>
      <c r="B25">
        <v>1</v>
      </c>
      <c r="C25" t="s">
        <v>196</v>
      </c>
      <c r="D25">
        <v>445</v>
      </c>
      <c r="E25">
        <v>3854.4786516999998</v>
      </c>
      <c r="F25">
        <v>2991.8246493000001</v>
      </c>
      <c r="G25" t="s">
        <v>197</v>
      </c>
      <c r="H25">
        <v>3854.48</v>
      </c>
      <c r="I25">
        <v>141.66999999999999</v>
      </c>
      <c r="J25">
        <v>3586.58</v>
      </c>
      <c r="K25">
        <v>4142.3900000000003</v>
      </c>
    </row>
    <row r="26" spans="1:11" x14ac:dyDescent="0.25">
      <c r="A26" t="s">
        <v>208</v>
      </c>
      <c r="B26">
        <v>1</v>
      </c>
      <c r="C26" t="s">
        <v>216</v>
      </c>
      <c r="D26">
        <v>1251</v>
      </c>
      <c r="E26">
        <v>376.50279776000002</v>
      </c>
      <c r="F26">
        <v>769.89714884</v>
      </c>
      <c r="G26" t="s">
        <v>199</v>
      </c>
      <c r="H26">
        <v>379.82</v>
      </c>
      <c r="I26">
        <v>22.9011</v>
      </c>
      <c r="J26">
        <v>337.49</v>
      </c>
      <c r="K26">
        <v>427.47</v>
      </c>
    </row>
    <row r="27" spans="1:11" x14ac:dyDescent="0.25">
      <c r="A27" t="s">
        <v>209</v>
      </c>
      <c r="B27">
        <v>1</v>
      </c>
      <c r="C27" t="s">
        <v>196</v>
      </c>
      <c r="D27">
        <v>445</v>
      </c>
      <c r="E27">
        <v>888.84719100999996</v>
      </c>
      <c r="F27">
        <v>1578.7844164000001</v>
      </c>
      <c r="G27" t="s">
        <v>197</v>
      </c>
      <c r="H27">
        <v>888.85</v>
      </c>
      <c r="I27">
        <v>74.757400000000004</v>
      </c>
      <c r="J27">
        <v>753.76</v>
      </c>
      <c r="K27">
        <v>1048.1400000000001</v>
      </c>
    </row>
    <row r="28" spans="1:11" x14ac:dyDescent="0.25">
      <c r="A28" t="s">
        <v>209</v>
      </c>
      <c r="B28">
        <v>1</v>
      </c>
      <c r="C28" t="s">
        <v>216</v>
      </c>
      <c r="D28">
        <v>1251</v>
      </c>
      <c r="E28">
        <v>190.43884892</v>
      </c>
      <c r="F28">
        <v>586.12779498999998</v>
      </c>
      <c r="G28" t="s">
        <v>199</v>
      </c>
      <c r="H28">
        <v>189.98</v>
      </c>
      <c r="I28">
        <v>16.6374</v>
      </c>
      <c r="J28">
        <v>160.02000000000001</v>
      </c>
      <c r="K28">
        <v>225.56</v>
      </c>
    </row>
    <row r="29" spans="1:11" x14ac:dyDescent="0.25">
      <c r="A29" t="s">
        <v>210</v>
      </c>
      <c r="B29">
        <v>1</v>
      </c>
      <c r="C29" t="s">
        <v>196</v>
      </c>
      <c r="D29">
        <v>445</v>
      </c>
      <c r="E29">
        <v>9129.0157302999996</v>
      </c>
      <c r="F29">
        <v>5415.1289169000001</v>
      </c>
      <c r="G29" t="s">
        <v>197</v>
      </c>
      <c r="H29">
        <v>9129.02</v>
      </c>
      <c r="I29">
        <v>256.41000000000003</v>
      </c>
      <c r="J29">
        <v>8640.0400000000009</v>
      </c>
      <c r="K29">
        <v>9645.67</v>
      </c>
    </row>
    <row r="30" spans="1:11" x14ac:dyDescent="0.25">
      <c r="A30" t="s">
        <v>210</v>
      </c>
      <c r="B30">
        <v>1</v>
      </c>
      <c r="C30" t="s">
        <v>216</v>
      </c>
      <c r="D30">
        <v>1251</v>
      </c>
      <c r="E30">
        <v>1260.0703437</v>
      </c>
      <c r="F30">
        <v>1657.1026198</v>
      </c>
      <c r="G30" t="s">
        <v>199</v>
      </c>
      <c r="H30">
        <v>1268.0999999999999</v>
      </c>
      <c r="I30">
        <v>50.879600000000003</v>
      </c>
      <c r="J30">
        <v>1172.2</v>
      </c>
      <c r="K30">
        <v>1371.85</v>
      </c>
    </row>
    <row r="31" spans="1:11" x14ac:dyDescent="0.25">
      <c r="A31" t="s">
        <v>211</v>
      </c>
      <c r="B31">
        <v>1</v>
      </c>
      <c r="C31" t="s">
        <v>196</v>
      </c>
      <c r="D31">
        <v>445</v>
      </c>
      <c r="E31">
        <v>52976.013483000002</v>
      </c>
      <c r="F31">
        <v>47791.192888999998</v>
      </c>
      <c r="G31" t="s">
        <v>197</v>
      </c>
      <c r="H31">
        <v>52976</v>
      </c>
      <c r="I31">
        <v>2262.9699999999998</v>
      </c>
      <c r="J31">
        <v>48721</v>
      </c>
      <c r="K31">
        <v>57602</v>
      </c>
    </row>
    <row r="32" spans="1:11" x14ac:dyDescent="0.25">
      <c r="A32" t="s">
        <v>211</v>
      </c>
      <c r="B32">
        <v>1</v>
      </c>
      <c r="C32" t="s">
        <v>216</v>
      </c>
      <c r="D32">
        <v>1251</v>
      </c>
      <c r="E32">
        <v>6186.9896083000003</v>
      </c>
      <c r="F32">
        <v>17971.103810000001</v>
      </c>
      <c r="G32" t="s">
        <v>199</v>
      </c>
      <c r="H32">
        <v>6226.02</v>
      </c>
      <c r="I32">
        <v>530.28</v>
      </c>
      <c r="J32">
        <v>5268.81</v>
      </c>
      <c r="K32">
        <v>7357.12</v>
      </c>
    </row>
    <row r="33" spans="1:11" x14ac:dyDescent="0.25">
      <c r="A33" t="s">
        <v>212</v>
      </c>
      <c r="B33">
        <v>1</v>
      </c>
      <c r="C33" t="s">
        <v>196</v>
      </c>
      <c r="D33">
        <v>445</v>
      </c>
      <c r="E33">
        <v>46785.995505999999</v>
      </c>
      <c r="F33">
        <v>45301.468515</v>
      </c>
      <c r="G33" t="s">
        <v>197</v>
      </c>
      <c r="H33">
        <v>46786</v>
      </c>
      <c r="I33">
        <v>2145.08</v>
      </c>
      <c r="J33">
        <v>42765</v>
      </c>
      <c r="K33">
        <v>51185</v>
      </c>
    </row>
    <row r="34" spans="1:11" x14ac:dyDescent="0.25">
      <c r="A34" t="s">
        <v>212</v>
      </c>
      <c r="B34">
        <v>1</v>
      </c>
      <c r="C34" t="s">
        <v>216</v>
      </c>
      <c r="D34">
        <v>1251</v>
      </c>
      <c r="E34">
        <v>5008.1942446000003</v>
      </c>
      <c r="F34">
        <v>17383.868836000001</v>
      </c>
      <c r="G34" t="s">
        <v>199</v>
      </c>
      <c r="H34">
        <v>5032.45</v>
      </c>
      <c r="I34">
        <v>508.89</v>
      </c>
      <c r="J34">
        <v>4127.67</v>
      </c>
      <c r="K34">
        <v>6135.56</v>
      </c>
    </row>
    <row r="35" spans="1:11" x14ac:dyDescent="0.25">
      <c r="A35" t="s">
        <v>213</v>
      </c>
      <c r="B35">
        <v>1</v>
      </c>
      <c r="C35" t="s">
        <v>196</v>
      </c>
      <c r="D35">
        <v>445</v>
      </c>
      <c r="E35">
        <v>9564.4067415999998</v>
      </c>
      <c r="F35">
        <v>5464.9801557000001</v>
      </c>
      <c r="G35" t="s">
        <v>197</v>
      </c>
      <c r="H35">
        <v>9564.41</v>
      </c>
      <c r="I35">
        <v>258.77</v>
      </c>
      <c r="J35">
        <v>9070.43</v>
      </c>
      <c r="K35">
        <v>10085</v>
      </c>
    </row>
    <row r="36" spans="1:11" x14ac:dyDescent="0.25">
      <c r="A36" t="s">
        <v>213</v>
      </c>
      <c r="B36">
        <v>1</v>
      </c>
      <c r="C36" t="s">
        <v>216</v>
      </c>
      <c r="D36">
        <v>1251</v>
      </c>
      <c r="E36">
        <v>1541.5691446999999</v>
      </c>
      <c r="F36">
        <v>1810.2547354000001</v>
      </c>
      <c r="G36" t="s">
        <v>199</v>
      </c>
      <c r="H36">
        <v>1550.88</v>
      </c>
      <c r="I36">
        <v>55.770499999999998</v>
      </c>
      <c r="J36">
        <v>1445.33</v>
      </c>
      <c r="K36">
        <v>1664.13</v>
      </c>
    </row>
    <row r="37" spans="1:11" x14ac:dyDescent="0.25">
      <c r="A37" t="s">
        <v>195</v>
      </c>
      <c r="B37">
        <v>2</v>
      </c>
      <c r="C37" t="s">
        <v>196</v>
      </c>
      <c r="D37">
        <v>445</v>
      </c>
      <c r="E37">
        <v>337.94157302999997</v>
      </c>
      <c r="F37">
        <v>547.43122172999995</v>
      </c>
      <c r="G37">
        <v>2.2200000000000001E-2</v>
      </c>
      <c r="H37">
        <v>337.94</v>
      </c>
      <c r="I37">
        <v>25.921600000000002</v>
      </c>
      <c r="J37">
        <v>290.77</v>
      </c>
      <c r="K37">
        <v>392.76</v>
      </c>
    </row>
    <row r="38" spans="1:11" x14ac:dyDescent="0.25">
      <c r="A38" t="s">
        <v>195</v>
      </c>
      <c r="B38">
        <v>2</v>
      </c>
      <c r="C38" t="s">
        <v>216</v>
      </c>
      <c r="D38">
        <v>1251</v>
      </c>
      <c r="E38">
        <v>274.43085531999998</v>
      </c>
      <c r="F38">
        <v>442.83381150999998</v>
      </c>
      <c r="G38" t="s">
        <v>199</v>
      </c>
      <c r="H38">
        <v>275.83</v>
      </c>
      <c r="I38">
        <v>13.4566</v>
      </c>
      <c r="J38">
        <v>250.68</v>
      </c>
      <c r="K38">
        <v>303.51</v>
      </c>
    </row>
    <row r="39" spans="1:11" x14ac:dyDescent="0.25">
      <c r="A39" t="s">
        <v>200</v>
      </c>
      <c r="B39">
        <v>2</v>
      </c>
      <c r="C39" t="s">
        <v>196</v>
      </c>
      <c r="D39">
        <v>445</v>
      </c>
      <c r="E39">
        <v>3802.1842697000002</v>
      </c>
      <c r="F39">
        <v>11210.267069</v>
      </c>
      <c r="G39" s="69"/>
      <c r="H39" s="69"/>
      <c r="I39" s="69"/>
      <c r="J39" s="69"/>
      <c r="K39" s="69"/>
    </row>
    <row r="40" spans="1:11" x14ac:dyDescent="0.25">
      <c r="A40" t="s">
        <v>200</v>
      </c>
      <c r="B40">
        <v>2</v>
      </c>
      <c r="C40" t="s">
        <v>216</v>
      </c>
      <c r="D40">
        <v>1251</v>
      </c>
      <c r="E40">
        <v>1071.0591526999999</v>
      </c>
      <c r="F40">
        <v>8306.7220348999999</v>
      </c>
      <c r="G40" s="69"/>
      <c r="H40" s="69"/>
      <c r="I40" s="69"/>
      <c r="J40" s="69"/>
      <c r="K40" s="69"/>
    </row>
    <row r="41" spans="1:11" x14ac:dyDescent="0.25">
      <c r="A41" t="s">
        <v>201</v>
      </c>
      <c r="B41">
        <v>2</v>
      </c>
      <c r="C41" t="s">
        <v>196</v>
      </c>
      <c r="D41">
        <v>445</v>
      </c>
      <c r="E41">
        <v>255.33483146</v>
      </c>
      <c r="F41">
        <v>3121.9390483000002</v>
      </c>
      <c r="G41" s="69"/>
      <c r="H41" s="69"/>
      <c r="I41" s="69"/>
      <c r="J41" s="69"/>
      <c r="K41" s="69"/>
    </row>
    <row r="42" spans="1:11" x14ac:dyDescent="0.25">
      <c r="A42" t="s">
        <v>201</v>
      </c>
      <c r="B42">
        <v>2</v>
      </c>
      <c r="C42" t="s">
        <v>216</v>
      </c>
      <c r="D42">
        <v>1251</v>
      </c>
      <c r="E42">
        <v>567.21103117999996</v>
      </c>
      <c r="F42">
        <v>5129.0799063000004</v>
      </c>
      <c r="G42" s="69"/>
      <c r="H42" s="69"/>
      <c r="I42" s="69"/>
      <c r="J42" s="69"/>
      <c r="K42" s="69"/>
    </row>
    <row r="43" spans="1:11" x14ac:dyDescent="0.25">
      <c r="A43" t="s">
        <v>202</v>
      </c>
      <c r="B43">
        <v>2</v>
      </c>
      <c r="C43" t="s">
        <v>196</v>
      </c>
      <c r="D43">
        <v>445</v>
      </c>
      <c r="E43">
        <v>843.20898876000001</v>
      </c>
      <c r="F43">
        <v>3938.6995743000002</v>
      </c>
      <c r="G43" s="69"/>
      <c r="H43" s="69"/>
      <c r="I43" s="69"/>
      <c r="J43" s="69"/>
      <c r="K43" s="69"/>
    </row>
    <row r="44" spans="1:11" x14ac:dyDescent="0.25">
      <c r="A44" t="s">
        <v>202</v>
      </c>
      <c r="B44">
        <v>2</v>
      </c>
      <c r="C44" t="s">
        <v>216</v>
      </c>
      <c r="D44">
        <v>1251</v>
      </c>
      <c r="E44">
        <v>145.26778576999999</v>
      </c>
      <c r="F44">
        <v>1730.2510451999999</v>
      </c>
      <c r="G44" s="69"/>
      <c r="H44" s="69"/>
      <c r="I44" s="69"/>
      <c r="J44" s="69"/>
      <c r="K44" s="69"/>
    </row>
    <row r="45" spans="1:11" x14ac:dyDescent="0.25">
      <c r="A45" t="s">
        <v>203</v>
      </c>
      <c r="B45">
        <v>2</v>
      </c>
      <c r="C45" t="s">
        <v>196</v>
      </c>
      <c r="D45">
        <v>445</v>
      </c>
      <c r="E45">
        <v>3493.7775280999999</v>
      </c>
      <c r="F45">
        <v>16583.917847000001</v>
      </c>
      <c r="G45" s="69"/>
      <c r="H45" s="69"/>
      <c r="I45" s="69"/>
      <c r="J45" s="69"/>
      <c r="K45" s="69"/>
    </row>
    <row r="46" spans="1:11" x14ac:dyDescent="0.25">
      <c r="A46" t="s">
        <v>203</v>
      </c>
      <c r="B46">
        <v>2</v>
      </c>
      <c r="C46" t="s">
        <v>216</v>
      </c>
      <c r="D46">
        <v>1251</v>
      </c>
      <c r="E46">
        <v>1.1047162269999999</v>
      </c>
      <c r="F46">
        <v>3.7037583263</v>
      </c>
      <c r="G46" s="69"/>
      <c r="H46" s="69"/>
      <c r="I46" s="69"/>
      <c r="J46" s="69"/>
      <c r="K46" s="69"/>
    </row>
    <row r="47" spans="1:11" x14ac:dyDescent="0.25">
      <c r="A47" t="s">
        <v>204</v>
      </c>
      <c r="B47">
        <v>2</v>
      </c>
      <c r="C47" t="s">
        <v>196</v>
      </c>
      <c r="D47">
        <v>445</v>
      </c>
      <c r="E47">
        <v>376.80674156999999</v>
      </c>
      <c r="F47">
        <v>664.75692126000001</v>
      </c>
      <c r="G47" t="s">
        <v>197</v>
      </c>
      <c r="H47">
        <v>376.81</v>
      </c>
      <c r="I47">
        <v>31.4771</v>
      </c>
      <c r="J47">
        <v>319.89999999999998</v>
      </c>
      <c r="K47">
        <v>443.84</v>
      </c>
    </row>
    <row r="48" spans="1:11" x14ac:dyDescent="0.25">
      <c r="A48" t="s">
        <v>204</v>
      </c>
      <c r="B48">
        <v>2</v>
      </c>
      <c r="C48" t="s">
        <v>216</v>
      </c>
      <c r="D48">
        <v>1251</v>
      </c>
      <c r="E48">
        <v>150.39008792999999</v>
      </c>
      <c r="F48">
        <v>411.52863096999999</v>
      </c>
      <c r="G48" t="s">
        <v>199</v>
      </c>
      <c r="H48">
        <v>151.01</v>
      </c>
      <c r="I48">
        <v>12.1456</v>
      </c>
      <c r="J48">
        <v>128.97999999999999</v>
      </c>
      <c r="K48">
        <v>176.79</v>
      </c>
    </row>
    <row r="49" spans="1:11" x14ac:dyDescent="0.25">
      <c r="A49" t="s">
        <v>205</v>
      </c>
      <c r="B49">
        <v>2</v>
      </c>
      <c r="C49" t="s">
        <v>196</v>
      </c>
      <c r="D49">
        <v>445</v>
      </c>
      <c r="E49">
        <v>127.02696629</v>
      </c>
      <c r="F49">
        <v>1459.1451293</v>
      </c>
      <c r="G49" s="69"/>
      <c r="H49" s="69"/>
      <c r="I49" s="69"/>
      <c r="J49" s="69"/>
      <c r="K49" s="69"/>
    </row>
    <row r="50" spans="1:11" x14ac:dyDescent="0.25">
      <c r="A50" t="s">
        <v>205</v>
      </c>
      <c r="B50">
        <v>2</v>
      </c>
      <c r="C50" t="s">
        <v>216</v>
      </c>
      <c r="D50">
        <v>1251</v>
      </c>
      <c r="E50">
        <v>72.621902477999996</v>
      </c>
      <c r="F50">
        <v>1151.6046079</v>
      </c>
      <c r="G50" s="69"/>
      <c r="H50" s="69"/>
      <c r="I50" s="69"/>
      <c r="J50" s="69"/>
      <c r="K50" s="69"/>
    </row>
    <row r="51" spans="1:11" x14ac:dyDescent="0.25">
      <c r="A51" t="s">
        <v>206</v>
      </c>
      <c r="B51">
        <v>2</v>
      </c>
      <c r="C51" t="s">
        <v>196</v>
      </c>
      <c r="D51">
        <v>445</v>
      </c>
      <c r="E51">
        <v>4869.7910112</v>
      </c>
      <c r="F51">
        <v>7288.3814086000002</v>
      </c>
      <c r="G51" t="s">
        <v>197</v>
      </c>
      <c r="H51">
        <v>4869.79</v>
      </c>
      <c r="I51">
        <v>345.11</v>
      </c>
      <c r="J51">
        <v>4238.26</v>
      </c>
      <c r="K51">
        <v>5595.43</v>
      </c>
    </row>
    <row r="52" spans="1:11" x14ac:dyDescent="0.25">
      <c r="A52" t="s">
        <v>206</v>
      </c>
      <c r="B52">
        <v>2</v>
      </c>
      <c r="C52" t="s">
        <v>216</v>
      </c>
      <c r="D52">
        <v>1251</v>
      </c>
      <c r="E52">
        <v>1362.6578737</v>
      </c>
      <c r="F52">
        <v>4095.9357196000001</v>
      </c>
      <c r="G52" t="s">
        <v>199</v>
      </c>
      <c r="H52">
        <v>1368.66</v>
      </c>
      <c r="I52">
        <v>118.4</v>
      </c>
      <c r="J52">
        <v>1155.21</v>
      </c>
      <c r="K52">
        <v>1621.55</v>
      </c>
    </row>
    <row r="53" spans="1:11" x14ac:dyDescent="0.25">
      <c r="A53" t="s">
        <v>207</v>
      </c>
      <c r="B53">
        <v>2</v>
      </c>
      <c r="C53" t="s">
        <v>196</v>
      </c>
      <c r="D53">
        <v>445</v>
      </c>
      <c r="E53">
        <v>1</v>
      </c>
      <c r="F53">
        <v>0</v>
      </c>
      <c r="G53" s="69"/>
      <c r="H53" s="69"/>
      <c r="I53" s="69"/>
      <c r="J53" s="69"/>
      <c r="K53" s="69"/>
    </row>
    <row r="54" spans="1:11" x14ac:dyDescent="0.25">
      <c r="A54" t="s">
        <v>207</v>
      </c>
      <c r="B54">
        <v>2</v>
      </c>
      <c r="C54" t="s">
        <v>216</v>
      </c>
      <c r="D54">
        <v>1251</v>
      </c>
      <c r="E54">
        <v>542.01918465000006</v>
      </c>
      <c r="F54">
        <v>11979.329551000001</v>
      </c>
      <c r="G54" s="69"/>
      <c r="H54" s="69"/>
      <c r="I54" s="69"/>
      <c r="J54" s="69"/>
      <c r="K54" s="69"/>
    </row>
    <row r="55" spans="1:11" x14ac:dyDescent="0.25">
      <c r="A55" t="s">
        <v>208</v>
      </c>
      <c r="B55">
        <v>2</v>
      </c>
      <c r="C55" t="s">
        <v>196</v>
      </c>
      <c r="D55">
        <v>445</v>
      </c>
      <c r="E55">
        <v>1722.9775281</v>
      </c>
      <c r="F55">
        <v>1671.8458198999999</v>
      </c>
      <c r="G55" t="s">
        <v>197</v>
      </c>
      <c r="H55">
        <v>1722.98</v>
      </c>
      <c r="I55">
        <v>79.164000000000001</v>
      </c>
      <c r="J55">
        <v>1574.6</v>
      </c>
      <c r="K55">
        <v>1885.34</v>
      </c>
    </row>
    <row r="56" spans="1:11" x14ac:dyDescent="0.25">
      <c r="A56" t="s">
        <v>208</v>
      </c>
      <c r="B56">
        <v>2</v>
      </c>
      <c r="C56" t="s">
        <v>216</v>
      </c>
      <c r="D56">
        <v>1251</v>
      </c>
      <c r="E56">
        <v>381.17426059000002</v>
      </c>
      <c r="F56">
        <v>811.59820009999999</v>
      </c>
      <c r="G56" t="s">
        <v>199</v>
      </c>
      <c r="H56">
        <v>381.76</v>
      </c>
      <c r="I56">
        <v>23.286799999999999</v>
      </c>
      <c r="J56">
        <v>338.74</v>
      </c>
      <c r="K56">
        <v>430.24</v>
      </c>
    </row>
    <row r="57" spans="1:11" x14ac:dyDescent="0.25">
      <c r="A57" t="s">
        <v>209</v>
      </c>
      <c r="B57">
        <v>2</v>
      </c>
      <c r="C57" t="s">
        <v>196</v>
      </c>
      <c r="D57">
        <v>445</v>
      </c>
      <c r="E57">
        <v>532.81348315000002</v>
      </c>
      <c r="F57">
        <v>1455.9529321</v>
      </c>
      <c r="G57" t="s">
        <v>197</v>
      </c>
      <c r="H57">
        <v>532.80999999999995</v>
      </c>
      <c r="I57">
        <v>68.941199999999995</v>
      </c>
      <c r="J57">
        <v>413.46</v>
      </c>
      <c r="K57">
        <v>686.61</v>
      </c>
    </row>
    <row r="58" spans="1:11" x14ac:dyDescent="0.25">
      <c r="A58" t="s">
        <v>209</v>
      </c>
      <c r="B58">
        <v>2</v>
      </c>
      <c r="C58" t="s">
        <v>216</v>
      </c>
      <c r="D58">
        <v>1251</v>
      </c>
      <c r="E58">
        <v>257.65147882000002</v>
      </c>
      <c r="F58">
        <v>1137.5526832999999</v>
      </c>
      <c r="G58" t="s">
        <v>199</v>
      </c>
      <c r="H58">
        <v>257.04000000000002</v>
      </c>
      <c r="I58">
        <v>31.6037</v>
      </c>
      <c r="J58">
        <v>202</v>
      </c>
      <c r="K58">
        <v>327.08</v>
      </c>
    </row>
    <row r="59" spans="1:11" x14ac:dyDescent="0.25">
      <c r="A59" t="s">
        <v>210</v>
      </c>
      <c r="B59">
        <v>2</v>
      </c>
      <c r="C59" t="s">
        <v>196</v>
      </c>
      <c r="D59">
        <v>445</v>
      </c>
      <c r="E59">
        <v>3489</v>
      </c>
      <c r="F59">
        <v>3494.1800647</v>
      </c>
      <c r="G59" t="s">
        <v>197</v>
      </c>
      <c r="H59">
        <v>3489</v>
      </c>
      <c r="I59">
        <v>165.45</v>
      </c>
      <c r="J59">
        <v>3179.33</v>
      </c>
      <c r="K59">
        <v>3828.83</v>
      </c>
    </row>
    <row r="60" spans="1:11" x14ac:dyDescent="0.25">
      <c r="A60" t="s">
        <v>210</v>
      </c>
      <c r="B60">
        <v>2</v>
      </c>
      <c r="C60" t="s">
        <v>216</v>
      </c>
      <c r="D60">
        <v>1251</v>
      </c>
      <c r="E60">
        <v>1256.8481214999999</v>
      </c>
      <c r="F60">
        <v>1853.3224003</v>
      </c>
      <c r="G60" t="s">
        <v>199</v>
      </c>
      <c r="H60">
        <v>1260.49</v>
      </c>
      <c r="I60">
        <v>55.534500000000001</v>
      </c>
      <c r="J60">
        <v>1156.21</v>
      </c>
      <c r="K60">
        <v>1374.17</v>
      </c>
    </row>
    <row r="61" spans="1:11" x14ac:dyDescent="0.25">
      <c r="A61" t="s">
        <v>211</v>
      </c>
      <c r="B61">
        <v>2</v>
      </c>
      <c r="C61" t="s">
        <v>196</v>
      </c>
      <c r="D61">
        <v>445</v>
      </c>
      <c r="E61">
        <v>20666.442696999999</v>
      </c>
      <c r="F61">
        <v>28719.077292999998</v>
      </c>
      <c r="G61" t="s">
        <v>197</v>
      </c>
      <c r="H61">
        <v>20666</v>
      </c>
      <c r="I61">
        <v>1359.88</v>
      </c>
      <c r="J61">
        <v>18166</v>
      </c>
      <c r="K61">
        <v>23511</v>
      </c>
    </row>
    <row r="62" spans="1:11" x14ac:dyDescent="0.25">
      <c r="A62" t="s">
        <v>211</v>
      </c>
      <c r="B62">
        <v>2</v>
      </c>
      <c r="C62" t="s">
        <v>216</v>
      </c>
      <c r="D62">
        <v>1251</v>
      </c>
      <c r="E62">
        <v>6740.3749000999996</v>
      </c>
      <c r="F62">
        <v>20486.738356999998</v>
      </c>
      <c r="G62" t="s">
        <v>199</v>
      </c>
      <c r="H62">
        <v>6778.73</v>
      </c>
      <c r="I62">
        <v>591.4</v>
      </c>
      <c r="J62">
        <v>5713.29</v>
      </c>
      <c r="K62">
        <v>8042.86</v>
      </c>
    </row>
    <row r="63" spans="1:11" x14ac:dyDescent="0.25">
      <c r="A63" t="s">
        <v>212</v>
      </c>
      <c r="B63">
        <v>2</v>
      </c>
      <c r="C63" t="s">
        <v>196</v>
      </c>
      <c r="D63">
        <v>445</v>
      </c>
      <c r="E63">
        <v>15796.793258</v>
      </c>
      <c r="F63">
        <v>28022.578691999999</v>
      </c>
      <c r="G63" t="s">
        <v>197</v>
      </c>
      <c r="H63">
        <v>15797</v>
      </c>
      <c r="I63">
        <v>1326.9</v>
      </c>
      <c r="J63">
        <v>13399</v>
      </c>
      <c r="K63">
        <v>18624</v>
      </c>
    </row>
    <row r="64" spans="1:11" x14ac:dyDescent="0.25">
      <c r="A64" t="s">
        <v>212</v>
      </c>
      <c r="B64">
        <v>2</v>
      </c>
      <c r="C64" t="s">
        <v>216</v>
      </c>
      <c r="D64">
        <v>1251</v>
      </c>
      <c r="E64">
        <v>5378.0679455999998</v>
      </c>
      <c r="F64">
        <v>18815.413876999999</v>
      </c>
      <c r="G64" t="s">
        <v>199</v>
      </c>
      <c r="H64">
        <v>5402.24</v>
      </c>
      <c r="I64">
        <v>542.38</v>
      </c>
      <c r="J64">
        <v>4437.24</v>
      </c>
      <c r="K64">
        <v>6577.09</v>
      </c>
    </row>
    <row r="65" spans="1:11" x14ac:dyDescent="0.25">
      <c r="A65" t="s">
        <v>213</v>
      </c>
      <c r="B65">
        <v>2</v>
      </c>
      <c r="C65" t="s">
        <v>196</v>
      </c>
      <c r="D65">
        <v>445</v>
      </c>
      <c r="E65">
        <v>3826.811236</v>
      </c>
      <c r="F65">
        <v>3665.4278261999998</v>
      </c>
      <c r="G65" t="s">
        <v>197</v>
      </c>
      <c r="H65">
        <v>3826.81</v>
      </c>
      <c r="I65">
        <v>173.56</v>
      </c>
      <c r="J65">
        <v>3501.32</v>
      </c>
      <c r="K65">
        <v>4182.57</v>
      </c>
    </row>
    <row r="66" spans="1:11" x14ac:dyDescent="0.25">
      <c r="A66" t="s">
        <v>213</v>
      </c>
      <c r="B66">
        <v>2</v>
      </c>
      <c r="C66" t="s">
        <v>216</v>
      </c>
      <c r="D66">
        <v>1251</v>
      </c>
      <c r="E66">
        <v>1531.0967226</v>
      </c>
      <c r="F66">
        <v>2022.5948246999999</v>
      </c>
      <c r="G66" t="s">
        <v>199</v>
      </c>
      <c r="H66">
        <v>1536.98</v>
      </c>
      <c r="I66">
        <v>61.566200000000002</v>
      </c>
      <c r="J66">
        <v>1420.93</v>
      </c>
      <c r="K66">
        <v>1662.51</v>
      </c>
    </row>
    <row r="68" spans="1:11" x14ac:dyDescent="0.25">
      <c r="A68" s="69" t="s">
        <v>214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4C92A-B727-4A7F-88BB-7D42C9E894A4}">
  <dimension ref="A1:K68"/>
  <sheetViews>
    <sheetView workbookViewId="0">
      <pane ySplit="6" topLeftCell="A7" activePane="bottomLeft" state="frozen"/>
      <selection activeCell="H10" sqref="H10:I10"/>
      <selection pane="bottomLeft"/>
    </sheetView>
  </sheetViews>
  <sheetFormatPr defaultRowHeight="15" x14ac:dyDescent="0.25"/>
  <cols>
    <col min="1" max="1" width="21.5703125" customWidth="1"/>
    <col min="3" max="3" width="7.28515625" bestFit="1" customWidth="1"/>
    <col min="4" max="4" width="12.28515625" bestFit="1" customWidth="1"/>
    <col min="5" max="5" width="16" bestFit="1" customWidth="1"/>
    <col min="6" max="6" width="17.42578125" bestFit="1" customWidth="1"/>
    <col min="7" max="7" width="8.140625" bestFit="1" customWidth="1"/>
    <col min="8" max="8" width="8" bestFit="1" customWidth="1"/>
    <col min="10" max="11" width="9.28515625" bestFit="1" customWidth="1"/>
  </cols>
  <sheetData>
    <row r="1" spans="1:11" x14ac:dyDescent="0.25">
      <c r="A1" s="68" t="str">
        <f>'Methods - Data Sources'!A1</f>
        <v>ICES Data &amp; Analytic Services - Third Party Research</v>
      </c>
    </row>
    <row r="2" spans="1:11" x14ac:dyDescent="0.25">
      <c r="A2" s="68" t="str">
        <f>'Methods - Data Sources'!A2</f>
        <v>2018 0970 154 000</v>
      </c>
    </row>
    <row r="4" spans="1:11" x14ac:dyDescent="0.25">
      <c r="A4" s="27" t="s">
        <v>219</v>
      </c>
    </row>
    <row r="6" spans="1:11" x14ac:dyDescent="0.25">
      <c r="A6" s="28" t="s">
        <v>184</v>
      </c>
      <c r="B6" s="28" t="s">
        <v>185</v>
      </c>
      <c r="C6" s="28" t="s">
        <v>186</v>
      </c>
      <c r="D6" s="28" t="s">
        <v>187</v>
      </c>
      <c r="E6" s="28" t="s">
        <v>188</v>
      </c>
      <c r="F6" s="28" t="s">
        <v>189</v>
      </c>
      <c r="G6" s="28" t="s">
        <v>190</v>
      </c>
      <c r="H6" s="28" t="s">
        <v>191</v>
      </c>
      <c r="I6" s="28" t="s">
        <v>192</v>
      </c>
      <c r="J6" s="28" t="s">
        <v>193</v>
      </c>
      <c r="K6" s="28" t="s">
        <v>194</v>
      </c>
    </row>
    <row r="7" spans="1:11" x14ac:dyDescent="0.25">
      <c r="A7" t="s">
        <v>195</v>
      </c>
      <c r="B7">
        <v>1</v>
      </c>
      <c r="C7" t="s">
        <v>196</v>
      </c>
      <c r="D7">
        <v>3499</v>
      </c>
      <c r="E7">
        <v>852.57616461999999</v>
      </c>
      <c r="F7">
        <v>1176.1694689999999</v>
      </c>
      <c r="G7" t="s">
        <v>197</v>
      </c>
      <c r="H7">
        <v>852.58</v>
      </c>
      <c r="I7">
        <v>19.8809</v>
      </c>
      <c r="J7">
        <v>814.49</v>
      </c>
      <c r="K7">
        <v>892.45</v>
      </c>
    </row>
    <row r="8" spans="1:11" x14ac:dyDescent="0.25">
      <c r="A8" t="s">
        <v>195</v>
      </c>
      <c r="B8">
        <v>1</v>
      </c>
      <c r="C8" t="s">
        <v>198</v>
      </c>
      <c r="D8">
        <v>11004</v>
      </c>
      <c r="E8">
        <v>411.71355870999997</v>
      </c>
      <c r="F8">
        <v>805.16043207999996</v>
      </c>
      <c r="G8" t="s">
        <v>199</v>
      </c>
      <c r="H8">
        <v>412.49</v>
      </c>
      <c r="I8">
        <v>7.9607000000000001</v>
      </c>
      <c r="J8">
        <v>397.17</v>
      </c>
      <c r="K8">
        <v>428.39</v>
      </c>
    </row>
    <row r="9" spans="1:11" x14ac:dyDescent="0.25">
      <c r="A9" t="s">
        <v>200</v>
      </c>
      <c r="B9">
        <v>1</v>
      </c>
      <c r="C9" t="s">
        <v>196</v>
      </c>
      <c r="D9">
        <v>3499</v>
      </c>
      <c r="E9">
        <v>41701.928836999999</v>
      </c>
      <c r="F9">
        <v>76295.113444000002</v>
      </c>
      <c r="G9" s="69"/>
      <c r="H9" s="69"/>
      <c r="I9" s="69"/>
      <c r="J9" s="69"/>
      <c r="K9" s="69"/>
    </row>
    <row r="10" spans="1:11" x14ac:dyDescent="0.25">
      <c r="A10" t="s">
        <v>200</v>
      </c>
      <c r="B10">
        <v>1</v>
      </c>
      <c r="C10" t="s">
        <v>198</v>
      </c>
      <c r="D10">
        <v>11004</v>
      </c>
      <c r="E10">
        <v>3109.3475100000001</v>
      </c>
      <c r="F10">
        <v>12139.255358</v>
      </c>
      <c r="G10" s="69"/>
      <c r="H10" s="69"/>
      <c r="I10" s="69"/>
      <c r="J10" s="69"/>
      <c r="K10" s="69"/>
    </row>
    <row r="11" spans="1:11" x14ac:dyDescent="0.25">
      <c r="A11" t="s">
        <v>201</v>
      </c>
      <c r="B11">
        <v>1</v>
      </c>
      <c r="C11" t="s">
        <v>196</v>
      </c>
      <c r="D11">
        <v>3499</v>
      </c>
      <c r="E11">
        <v>959.63761075000002</v>
      </c>
      <c r="F11">
        <v>6008.7244290999997</v>
      </c>
      <c r="G11" s="69"/>
      <c r="H11" s="69"/>
      <c r="I11" s="69"/>
      <c r="J11" s="69"/>
      <c r="K11" s="69"/>
    </row>
    <row r="12" spans="1:11" x14ac:dyDescent="0.25">
      <c r="A12" t="s">
        <v>201</v>
      </c>
      <c r="B12">
        <v>1</v>
      </c>
      <c r="C12" t="s">
        <v>198</v>
      </c>
      <c r="D12">
        <v>11004</v>
      </c>
      <c r="E12">
        <v>1024.5780625</v>
      </c>
      <c r="F12">
        <v>6504.7723869000001</v>
      </c>
      <c r="G12" s="69"/>
      <c r="H12" s="69"/>
      <c r="I12" s="69"/>
      <c r="J12" s="69"/>
      <c r="K12" s="69"/>
    </row>
    <row r="13" spans="1:11" x14ac:dyDescent="0.25">
      <c r="A13" t="s">
        <v>202</v>
      </c>
      <c r="B13">
        <v>1</v>
      </c>
      <c r="C13" t="s">
        <v>196</v>
      </c>
      <c r="D13">
        <v>3499</v>
      </c>
      <c r="E13">
        <v>549.23663904</v>
      </c>
      <c r="F13">
        <v>4545.8663097999997</v>
      </c>
      <c r="G13" s="69"/>
      <c r="H13" s="69"/>
      <c r="I13" s="69"/>
      <c r="J13" s="69"/>
      <c r="K13" s="69"/>
    </row>
    <row r="14" spans="1:11" x14ac:dyDescent="0.25">
      <c r="A14" t="s">
        <v>202</v>
      </c>
      <c r="B14">
        <v>1</v>
      </c>
      <c r="C14" t="s">
        <v>198</v>
      </c>
      <c r="D14">
        <v>11004</v>
      </c>
      <c r="E14">
        <v>366.85541620999999</v>
      </c>
      <c r="F14">
        <v>3148.2334900999999</v>
      </c>
      <c r="G14" s="69"/>
      <c r="H14" s="69"/>
      <c r="I14" s="69"/>
      <c r="J14" s="69"/>
      <c r="K14" s="69"/>
    </row>
    <row r="15" spans="1:11" x14ac:dyDescent="0.25">
      <c r="A15" t="s">
        <v>203</v>
      </c>
      <c r="B15">
        <v>1</v>
      </c>
      <c r="C15" t="s">
        <v>196</v>
      </c>
      <c r="D15">
        <v>3499</v>
      </c>
      <c r="E15">
        <v>32834.186910999997</v>
      </c>
      <c r="F15">
        <v>38809.042146</v>
      </c>
      <c r="G15" s="69"/>
      <c r="H15" s="69"/>
      <c r="I15" s="69"/>
      <c r="J15" s="69"/>
      <c r="K15" s="69"/>
    </row>
    <row r="16" spans="1:11" x14ac:dyDescent="0.25">
      <c r="A16" t="s">
        <v>203</v>
      </c>
      <c r="B16">
        <v>1</v>
      </c>
      <c r="C16" t="s">
        <v>198</v>
      </c>
      <c r="D16">
        <v>11004</v>
      </c>
      <c r="E16">
        <v>7.7296437658999997</v>
      </c>
      <c r="F16">
        <v>389.85728724000001</v>
      </c>
      <c r="G16" s="69"/>
      <c r="H16" s="69"/>
      <c r="I16" s="69"/>
      <c r="J16" s="69"/>
      <c r="K16" s="69"/>
    </row>
    <row r="17" spans="1:11" x14ac:dyDescent="0.25">
      <c r="A17" t="s">
        <v>204</v>
      </c>
      <c r="B17">
        <v>1</v>
      </c>
      <c r="C17" t="s">
        <v>196</v>
      </c>
      <c r="D17">
        <v>3499</v>
      </c>
      <c r="E17">
        <v>733.92340668999998</v>
      </c>
      <c r="F17">
        <v>1010.8498006</v>
      </c>
      <c r="G17" t="s">
        <v>197</v>
      </c>
      <c r="H17">
        <v>733.92</v>
      </c>
      <c r="I17">
        <v>17.086500000000001</v>
      </c>
      <c r="J17">
        <v>701.19</v>
      </c>
      <c r="K17">
        <v>768.19</v>
      </c>
    </row>
    <row r="18" spans="1:11" x14ac:dyDescent="0.25">
      <c r="A18" t="s">
        <v>204</v>
      </c>
      <c r="B18">
        <v>1</v>
      </c>
      <c r="C18" t="s">
        <v>198</v>
      </c>
      <c r="D18">
        <v>11004</v>
      </c>
      <c r="E18">
        <v>299.37549982000002</v>
      </c>
      <c r="F18">
        <v>675.10454086000004</v>
      </c>
      <c r="G18" t="s">
        <v>199</v>
      </c>
      <c r="H18">
        <v>303.36</v>
      </c>
      <c r="I18">
        <v>7.1456</v>
      </c>
      <c r="J18">
        <v>289.67</v>
      </c>
      <c r="K18">
        <v>317.69</v>
      </c>
    </row>
    <row r="19" spans="1:11" x14ac:dyDescent="0.25">
      <c r="A19" t="s">
        <v>205</v>
      </c>
      <c r="B19">
        <v>1</v>
      </c>
      <c r="C19" t="s">
        <v>196</v>
      </c>
      <c r="D19">
        <v>3499</v>
      </c>
      <c r="E19">
        <v>2762.0011432000001</v>
      </c>
      <c r="F19">
        <v>7881.7834639000002</v>
      </c>
      <c r="G19" s="69"/>
      <c r="H19" s="69"/>
      <c r="I19" s="69"/>
      <c r="J19" s="69"/>
      <c r="K19" s="69"/>
    </row>
    <row r="20" spans="1:11" x14ac:dyDescent="0.25">
      <c r="A20" t="s">
        <v>205</v>
      </c>
      <c r="B20">
        <v>1</v>
      </c>
      <c r="C20" t="s">
        <v>198</v>
      </c>
      <c r="D20">
        <v>11004</v>
      </c>
      <c r="E20">
        <v>254.18847692</v>
      </c>
      <c r="F20">
        <v>2644.2743943</v>
      </c>
      <c r="G20" s="69"/>
      <c r="H20" s="69"/>
      <c r="I20" s="69"/>
      <c r="J20" s="69"/>
      <c r="K20" s="69"/>
    </row>
    <row r="21" spans="1:11" x14ac:dyDescent="0.25">
      <c r="A21" t="s">
        <v>206</v>
      </c>
      <c r="B21">
        <v>1</v>
      </c>
      <c r="C21" t="s">
        <v>196</v>
      </c>
      <c r="D21">
        <v>3499</v>
      </c>
      <c r="E21">
        <v>3211.8928265</v>
      </c>
      <c r="F21">
        <v>14631.123935</v>
      </c>
      <c r="G21" t="s">
        <v>197</v>
      </c>
      <c r="H21">
        <v>3211.89</v>
      </c>
      <c r="I21">
        <v>247.31</v>
      </c>
      <c r="J21">
        <v>2761.98</v>
      </c>
      <c r="K21">
        <v>3735.1</v>
      </c>
    </row>
    <row r="22" spans="1:11" x14ac:dyDescent="0.25">
      <c r="A22" t="s">
        <v>206</v>
      </c>
      <c r="B22">
        <v>1</v>
      </c>
      <c r="C22" t="s">
        <v>198</v>
      </c>
      <c r="D22">
        <v>11004</v>
      </c>
      <c r="E22">
        <v>2103.1956561000002</v>
      </c>
      <c r="F22">
        <v>4200.7093812000003</v>
      </c>
      <c r="G22" t="s">
        <v>199</v>
      </c>
      <c r="H22">
        <v>2106.0700000000002</v>
      </c>
      <c r="I22">
        <v>42.593499999999999</v>
      </c>
      <c r="J22">
        <v>2024.22</v>
      </c>
      <c r="K22">
        <v>2191.23</v>
      </c>
    </row>
    <row r="23" spans="1:11" x14ac:dyDescent="0.25">
      <c r="A23" t="s">
        <v>207</v>
      </c>
      <c r="B23">
        <v>1</v>
      </c>
      <c r="C23" t="s">
        <v>196</v>
      </c>
      <c r="D23">
        <v>3499</v>
      </c>
      <c r="E23">
        <v>403.91168905000001</v>
      </c>
      <c r="F23">
        <v>6816.0614699999996</v>
      </c>
      <c r="G23" s="69"/>
      <c r="H23" s="69"/>
      <c r="I23" s="69"/>
      <c r="J23" s="69"/>
      <c r="K23" s="69"/>
    </row>
    <row r="24" spans="1:11" x14ac:dyDescent="0.25">
      <c r="A24" t="s">
        <v>207</v>
      </c>
      <c r="B24">
        <v>1</v>
      </c>
      <c r="C24" t="s">
        <v>198</v>
      </c>
      <c r="D24">
        <v>11004</v>
      </c>
      <c r="E24">
        <v>197.32579061999999</v>
      </c>
      <c r="F24">
        <v>6000.8404737999999</v>
      </c>
      <c r="G24" s="69"/>
      <c r="H24" s="69"/>
      <c r="I24" s="69"/>
      <c r="J24" s="69"/>
      <c r="K24" s="69"/>
    </row>
    <row r="25" spans="1:11" x14ac:dyDescent="0.25">
      <c r="A25" t="s">
        <v>208</v>
      </c>
      <c r="B25">
        <v>1</v>
      </c>
      <c r="C25" t="s">
        <v>196</v>
      </c>
      <c r="D25">
        <v>3499</v>
      </c>
      <c r="E25">
        <v>2220.1817661999999</v>
      </c>
      <c r="F25">
        <v>2204.0143586999998</v>
      </c>
      <c r="G25" t="s">
        <v>197</v>
      </c>
      <c r="H25">
        <v>2220.1799999999998</v>
      </c>
      <c r="I25">
        <v>37.254600000000003</v>
      </c>
      <c r="J25">
        <v>2148.35</v>
      </c>
      <c r="K25">
        <v>2294.41</v>
      </c>
    </row>
    <row r="26" spans="1:11" x14ac:dyDescent="0.25">
      <c r="A26" t="s">
        <v>208</v>
      </c>
      <c r="B26">
        <v>1</v>
      </c>
      <c r="C26" t="s">
        <v>198</v>
      </c>
      <c r="D26">
        <v>11004</v>
      </c>
      <c r="E26">
        <v>663.04725554000004</v>
      </c>
      <c r="F26">
        <v>1227.6626077999999</v>
      </c>
      <c r="G26" t="s">
        <v>199</v>
      </c>
      <c r="H26">
        <v>668.36</v>
      </c>
      <c r="I26">
        <v>12.460100000000001</v>
      </c>
      <c r="J26">
        <v>644.38</v>
      </c>
      <c r="K26">
        <v>693.24</v>
      </c>
    </row>
    <row r="27" spans="1:11" x14ac:dyDescent="0.25">
      <c r="A27" t="s">
        <v>209</v>
      </c>
      <c r="B27">
        <v>1</v>
      </c>
      <c r="C27" t="s">
        <v>196</v>
      </c>
      <c r="D27">
        <v>3499</v>
      </c>
      <c r="E27">
        <v>1221.5690196999999</v>
      </c>
      <c r="F27">
        <v>2122.2781116000001</v>
      </c>
      <c r="G27" t="s">
        <v>197</v>
      </c>
      <c r="H27">
        <v>1221.57</v>
      </c>
      <c r="I27">
        <v>35.872999999999998</v>
      </c>
      <c r="J27">
        <v>1153.24</v>
      </c>
      <c r="K27">
        <v>1293.94</v>
      </c>
    </row>
    <row r="28" spans="1:11" x14ac:dyDescent="0.25">
      <c r="A28" t="s">
        <v>209</v>
      </c>
      <c r="B28">
        <v>1</v>
      </c>
      <c r="C28" t="s">
        <v>198</v>
      </c>
      <c r="D28">
        <v>11004</v>
      </c>
      <c r="E28">
        <v>321.53635042000002</v>
      </c>
      <c r="F28">
        <v>1074.444514</v>
      </c>
      <c r="G28" t="s">
        <v>199</v>
      </c>
      <c r="H28">
        <v>322.26</v>
      </c>
      <c r="I28">
        <v>10.562099999999999</v>
      </c>
      <c r="J28">
        <v>302.20999999999998</v>
      </c>
      <c r="K28">
        <v>343.64</v>
      </c>
    </row>
    <row r="29" spans="1:11" x14ac:dyDescent="0.25">
      <c r="A29" t="s">
        <v>210</v>
      </c>
      <c r="B29">
        <v>1</v>
      </c>
      <c r="C29" t="s">
        <v>196</v>
      </c>
      <c r="D29">
        <v>3499</v>
      </c>
      <c r="E29">
        <v>12353.184053000001</v>
      </c>
      <c r="F29">
        <v>7292.0533410999997</v>
      </c>
      <c r="G29" t="s">
        <v>197</v>
      </c>
      <c r="H29">
        <v>12353</v>
      </c>
      <c r="I29">
        <v>123.26</v>
      </c>
      <c r="J29">
        <v>12114</v>
      </c>
      <c r="K29">
        <v>12597</v>
      </c>
    </row>
    <row r="30" spans="1:11" x14ac:dyDescent="0.25">
      <c r="A30" t="s">
        <v>210</v>
      </c>
      <c r="B30">
        <v>1</v>
      </c>
      <c r="C30" t="s">
        <v>198</v>
      </c>
      <c r="D30">
        <v>11004</v>
      </c>
      <c r="E30">
        <v>1997.3446928000001</v>
      </c>
      <c r="F30">
        <v>2477.1859909999998</v>
      </c>
      <c r="G30" t="s">
        <v>199</v>
      </c>
      <c r="H30">
        <v>2008.52</v>
      </c>
      <c r="I30">
        <v>25.5977</v>
      </c>
      <c r="J30">
        <v>1958.97</v>
      </c>
      <c r="K30">
        <v>2059.3200000000002</v>
      </c>
    </row>
    <row r="31" spans="1:11" x14ac:dyDescent="0.25">
      <c r="A31" t="s">
        <v>211</v>
      </c>
      <c r="B31">
        <v>1</v>
      </c>
      <c r="C31" t="s">
        <v>196</v>
      </c>
      <c r="D31">
        <v>3499</v>
      </c>
      <c r="E31">
        <v>106637.05087000001</v>
      </c>
      <c r="F31">
        <v>95149.417872999999</v>
      </c>
      <c r="G31" t="s">
        <v>197</v>
      </c>
      <c r="H31">
        <v>106637</v>
      </c>
      <c r="I31">
        <v>1608.32</v>
      </c>
      <c r="J31">
        <v>103531</v>
      </c>
      <c r="K31">
        <v>109836</v>
      </c>
    </row>
    <row r="32" spans="1:11" x14ac:dyDescent="0.25">
      <c r="A32" t="s">
        <v>211</v>
      </c>
      <c r="B32">
        <v>1</v>
      </c>
      <c r="C32" t="s">
        <v>198</v>
      </c>
      <c r="D32">
        <v>11004</v>
      </c>
      <c r="E32">
        <v>12051.141675999999</v>
      </c>
      <c r="F32">
        <v>23716.712047000001</v>
      </c>
      <c r="G32" t="s">
        <v>199</v>
      </c>
      <c r="H32">
        <v>12205</v>
      </c>
      <c r="I32">
        <v>251.21</v>
      </c>
      <c r="J32">
        <v>11722</v>
      </c>
      <c r="K32">
        <v>12707</v>
      </c>
    </row>
    <row r="33" spans="1:11" x14ac:dyDescent="0.25">
      <c r="A33" t="s">
        <v>212</v>
      </c>
      <c r="B33">
        <v>1</v>
      </c>
      <c r="C33" t="s">
        <v>196</v>
      </c>
      <c r="D33">
        <v>3499</v>
      </c>
      <c r="E33">
        <v>103425.2375</v>
      </c>
      <c r="F33">
        <v>94175.7546</v>
      </c>
      <c r="G33" t="s">
        <v>197</v>
      </c>
      <c r="H33">
        <v>103425</v>
      </c>
      <c r="I33">
        <v>1591.86</v>
      </c>
      <c r="J33">
        <v>100352</v>
      </c>
      <c r="K33">
        <v>106593</v>
      </c>
    </row>
    <row r="34" spans="1:11" x14ac:dyDescent="0.25">
      <c r="A34" t="s">
        <v>212</v>
      </c>
      <c r="B34">
        <v>1</v>
      </c>
      <c r="C34" t="s">
        <v>198</v>
      </c>
      <c r="D34">
        <v>11004</v>
      </c>
      <c r="E34">
        <v>9948.1026899000008</v>
      </c>
      <c r="F34">
        <v>22696.638593</v>
      </c>
      <c r="G34" t="s">
        <v>199</v>
      </c>
      <c r="H34">
        <v>10075</v>
      </c>
      <c r="I34">
        <v>237.81</v>
      </c>
      <c r="J34">
        <v>9619.94</v>
      </c>
      <c r="K34">
        <v>10552</v>
      </c>
    </row>
    <row r="35" spans="1:11" x14ac:dyDescent="0.25">
      <c r="A35" t="s">
        <v>213</v>
      </c>
      <c r="B35">
        <v>1</v>
      </c>
      <c r="C35" t="s">
        <v>196</v>
      </c>
      <c r="D35">
        <v>3499</v>
      </c>
      <c r="E35">
        <v>13205.679050999999</v>
      </c>
      <c r="F35">
        <v>7624.8703275999997</v>
      </c>
      <c r="G35" t="s">
        <v>197</v>
      </c>
      <c r="H35">
        <v>13206</v>
      </c>
      <c r="I35">
        <v>128.88</v>
      </c>
      <c r="J35">
        <v>12955</v>
      </c>
      <c r="K35">
        <v>13461</v>
      </c>
    </row>
    <row r="36" spans="1:11" x14ac:dyDescent="0.25">
      <c r="A36" t="s">
        <v>213</v>
      </c>
      <c r="B36">
        <v>1</v>
      </c>
      <c r="C36" t="s">
        <v>198</v>
      </c>
      <c r="D36">
        <v>11004</v>
      </c>
      <c r="E36">
        <v>2408.9534715</v>
      </c>
      <c r="F36">
        <v>2839.3321089000001</v>
      </c>
      <c r="G36" t="s">
        <v>199</v>
      </c>
      <c r="H36">
        <v>2423.7600000000002</v>
      </c>
      <c r="I36">
        <v>29.66</v>
      </c>
      <c r="J36">
        <v>2366.3200000000002</v>
      </c>
      <c r="K36">
        <v>2482.59</v>
      </c>
    </row>
    <row r="37" spans="1:11" x14ac:dyDescent="0.25">
      <c r="A37" t="s">
        <v>195</v>
      </c>
      <c r="B37">
        <v>2</v>
      </c>
      <c r="C37" t="s">
        <v>196</v>
      </c>
      <c r="D37">
        <v>3499</v>
      </c>
      <c r="E37">
        <v>585.12174906999996</v>
      </c>
      <c r="F37">
        <v>1180.3940536</v>
      </c>
      <c r="G37" t="s">
        <v>197</v>
      </c>
      <c r="H37">
        <v>585.12</v>
      </c>
      <c r="I37">
        <v>19.952300000000001</v>
      </c>
      <c r="J37">
        <v>547.29</v>
      </c>
      <c r="K37">
        <v>625.55999999999995</v>
      </c>
    </row>
    <row r="38" spans="1:11" x14ac:dyDescent="0.25">
      <c r="A38" t="s">
        <v>195</v>
      </c>
      <c r="B38">
        <v>2</v>
      </c>
      <c r="C38" t="s">
        <v>198</v>
      </c>
      <c r="D38">
        <v>11004</v>
      </c>
      <c r="E38">
        <v>401.63994910999998</v>
      </c>
      <c r="F38">
        <v>3360.1111111</v>
      </c>
      <c r="G38" t="s">
        <v>199</v>
      </c>
      <c r="H38">
        <v>401.75</v>
      </c>
      <c r="I38">
        <v>32.223300000000002</v>
      </c>
      <c r="J38">
        <v>343.3</v>
      </c>
      <c r="K38">
        <v>470.14</v>
      </c>
    </row>
    <row r="39" spans="1:11" x14ac:dyDescent="0.25">
      <c r="A39" t="s">
        <v>200</v>
      </c>
      <c r="B39">
        <v>2</v>
      </c>
      <c r="C39" t="s">
        <v>196</v>
      </c>
      <c r="D39">
        <v>3499</v>
      </c>
      <c r="E39">
        <v>11844.340668999999</v>
      </c>
      <c r="F39">
        <v>36719.16173</v>
      </c>
      <c r="G39" s="69"/>
      <c r="H39" s="69"/>
      <c r="I39" s="69"/>
      <c r="J39" s="69"/>
      <c r="K39" s="69"/>
    </row>
    <row r="40" spans="1:11" x14ac:dyDescent="0.25">
      <c r="A40" t="s">
        <v>200</v>
      </c>
      <c r="B40">
        <v>2</v>
      </c>
      <c r="C40" t="s">
        <v>198</v>
      </c>
      <c r="D40">
        <v>11004</v>
      </c>
      <c r="E40">
        <v>2710.1638495000002</v>
      </c>
      <c r="F40">
        <v>11741.35879</v>
      </c>
      <c r="G40" s="69"/>
      <c r="H40" s="69"/>
      <c r="I40" s="69"/>
      <c r="J40" s="69"/>
      <c r="K40" s="69"/>
    </row>
    <row r="41" spans="1:11" x14ac:dyDescent="0.25">
      <c r="A41" t="s">
        <v>201</v>
      </c>
      <c r="B41">
        <v>2</v>
      </c>
      <c r="C41" t="s">
        <v>196</v>
      </c>
      <c r="D41">
        <v>3499</v>
      </c>
      <c r="E41">
        <v>1601.6710489</v>
      </c>
      <c r="F41">
        <v>8428.3232623000004</v>
      </c>
      <c r="G41" s="69"/>
      <c r="H41" s="69"/>
      <c r="I41" s="69"/>
      <c r="J41" s="69"/>
      <c r="K41" s="69"/>
    </row>
    <row r="42" spans="1:11" x14ac:dyDescent="0.25">
      <c r="A42" t="s">
        <v>201</v>
      </c>
      <c r="B42">
        <v>2</v>
      </c>
      <c r="C42" t="s">
        <v>198</v>
      </c>
      <c r="D42">
        <v>11004</v>
      </c>
      <c r="E42">
        <v>1055.1394946999999</v>
      </c>
      <c r="F42">
        <v>6564.1256712000004</v>
      </c>
      <c r="G42" s="69"/>
      <c r="H42" s="69"/>
      <c r="I42" s="69"/>
      <c r="J42" s="69"/>
      <c r="K42" s="69"/>
    </row>
    <row r="43" spans="1:11" x14ac:dyDescent="0.25">
      <c r="A43" t="s">
        <v>202</v>
      </c>
      <c r="B43">
        <v>2</v>
      </c>
      <c r="C43" t="s">
        <v>196</v>
      </c>
      <c r="D43">
        <v>3499</v>
      </c>
      <c r="E43">
        <v>343.98113747000002</v>
      </c>
      <c r="F43">
        <v>2825.261207</v>
      </c>
      <c r="G43" s="69"/>
      <c r="H43" s="69"/>
      <c r="I43" s="69"/>
      <c r="J43" s="69"/>
      <c r="K43" s="69"/>
    </row>
    <row r="44" spans="1:11" x14ac:dyDescent="0.25">
      <c r="A44" t="s">
        <v>202</v>
      </c>
      <c r="B44">
        <v>2</v>
      </c>
      <c r="C44" t="s">
        <v>198</v>
      </c>
      <c r="D44">
        <v>11004</v>
      </c>
      <c r="E44">
        <v>278.14003998999999</v>
      </c>
      <c r="F44">
        <v>3053.1743907</v>
      </c>
      <c r="G44" s="69"/>
      <c r="H44" s="69"/>
      <c r="I44" s="69"/>
      <c r="J44" s="69"/>
      <c r="K44" s="69"/>
    </row>
    <row r="45" spans="1:11" x14ac:dyDescent="0.25">
      <c r="A45" t="s">
        <v>203</v>
      </c>
      <c r="B45">
        <v>2</v>
      </c>
      <c r="C45" t="s">
        <v>196</v>
      </c>
      <c r="D45">
        <v>3499</v>
      </c>
      <c r="E45">
        <v>32246.111174999998</v>
      </c>
      <c r="F45">
        <v>41878.229965999999</v>
      </c>
      <c r="G45" s="69"/>
      <c r="H45" s="69"/>
      <c r="I45" s="69"/>
      <c r="J45" s="69"/>
      <c r="K45" s="69"/>
    </row>
    <row r="46" spans="1:11" x14ac:dyDescent="0.25">
      <c r="A46" t="s">
        <v>203</v>
      </c>
      <c r="B46">
        <v>2</v>
      </c>
      <c r="C46" t="s">
        <v>198</v>
      </c>
      <c r="D46">
        <v>11004</v>
      </c>
      <c r="E46">
        <v>43.187477281</v>
      </c>
      <c r="F46">
        <v>1570.5144981000001</v>
      </c>
      <c r="G46" s="69"/>
      <c r="H46" s="69"/>
      <c r="I46" s="69"/>
      <c r="J46" s="69"/>
      <c r="K46" s="69"/>
    </row>
    <row r="47" spans="1:11" x14ac:dyDescent="0.25">
      <c r="A47" t="s">
        <v>204</v>
      </c>
      <c r="B47">
        <v>2</v>
      </c>
      <c r="C47" t="s">
        <v>196</v>
      </c>
      <c r="D47">
        <v>3499</v>
      </c>
      <c r="E47">
        <v>645.56387539000002</v>
      </c>
      <c r="F47">
        <v>1079.4516108</v>
      </c>
      <c r="G47" t="s">
        <v>197</v>
      </c>
      <c r="H47">
        <v>645.55999999999995</v>
      </c>
      <c r="I47">
        <v>18.246099999999998</v>
      </c>
      <c r="J47">
        <v>610.77</v>
      </c>
      <c r="K47">
        <v>682.33</v>
      </c>
    </row>
    <row r="48" spans="1:11" x14ac:dyDescent="0.25">
      <c r="A48" t="s">
        <v>204</v>
      </c>
      <c r="B48">
        <v>2</v>
      </c>
      <c r="C48" t="s">
        <v>198</v>
      </c>
      <c r="D48">
        <v>11004</v>
      </c>
      <c r="E48">
        <v>273.41912031999999</v>
      </c>
      <c r="F48">
        <v>622.23701099000004</v>
      </c>
      <c r="G48" t="s">
        <v>199</v>
      </c>
      <c r="H48">
        <v>275.62</v>
      </c>
      <c r="I48">
        <v>6.2580999999999998</v>
      </c>
      <c r="J48">
        <v>263.62</v>
      </c>
      <c r="K48">
        <v>288.16000000000003</v>
      </c>
    </row>
    <row r="49" spans="1:11" x14ac:dyDescent="0.25">
      <c r="A49" t="s">
        <v>205</v>
      </c>
      <c r="B49">
        <v>2</v>
      </c>
      <c r="C49" t="s">
        <v>196</v>
      </c>
      <c r="D49">
        <v>3499</v>
      </c>
      <c r="E49">
        <v>809.91483281000001</v>
      </c>
      <c r="F49">
        <v>4763.3991422999998</v>
      </c>
      <c r="G49" s="69"/>
      <c r="H49" s="69"/>
      <c r="I49" s="69"/>
      <c r="J49" s="69"/>
      <c r="K49" s="69"/>
    </row>
    <row r="50" spans="1:11" x14ac:dyDescent="0.25">
      <c r="A50" t="s">
        <v>205</v>
      </c>
      <c r="B50">
        <v>2</v>
      </c>
      <c r="C50" t="s">
        <v>198</v>
      </c>
      <c r="D50">
        <v>11004</v>
      </c>
      <c r="E50">
        <v>284.53889494999999</v>
      </c>
      <c r="F50">
        <v>3162.9074050999998</v>
      </c>
      <c r="G50" s="69"/>
      <c r="H50" s="69"/>
      <c r="I50" s="69"/>
      <c r="J50" s="69"/>
      <c r="K50" s="69"/>
    </row>
    <row r="51" spans="1:11" x14ac:dyDescent="0.25">
      <c r="A51" t="s">
        <v>206</v>
      </c>
      <c r="B51">
        <v>2</v>
      </c>
      <c r="C51" t="s">
        <v>196</v>
      </c>
      <c r="D51">
        <v>3499</v>
      </c>
      <c r="E51">
        <v>3699.7459273999998</v>
      </c>
      <c r="F51">
        <v>12483.193665999999</v>
      </c>
      <c r="G51" t="s">
        <v>197</v>
      </c>
      <c r="H51">
        <v>3699.75</v>
      </c>
      <c r="I51">
        <v>211</v>
      </c>
      <c r="J51">
        <v>3308.46</v>
      </c>
      <c r="K51">
        <v>4137.3100000000004</v>
      </c>
    </row>
    <row r="52" spans="1:11" x14ac:dyDescent="0.25">
      <c r="A52" t="s">
        <v>206</v>
      </c>
      <c r="B52">
        <v>2</v>
      </c>
      <c r="C52" t="s">
        <v>198</v>
      </c>
      <c r="D52">
        <v>11004</v>
      </c>
      <c r="E52">
        <v>2116.2083788</v>
      </c>
      <c r="F52">
        <v>4532.5324166999999</v>
      </c>
      <c r="G52" t="s">
        <v>199</v>
      </c>
      <c r="H52">
        <v>2119.0700000000002</v>
      </c>
      <c r="I52">
        <v>45.027099999999997</v>
      </c>
      <c r="J52">
        <v>2032.63</v>
      </c>
      <c r="K52">
        <v>2209.19</v>
      </c>
    </row>
    <row r="53" spans="1:11" x14ac:dyDescent="0.25">
      <c r="A53" t="s">
        <v>207</v>
      </c>
      <c r="B53">
        <v>2</v>
      </c>
      <c r="C53" t="s">
        <v>196</v>
      </c>
      <c r="D53">
        <v>3499</v>
      </c>
      <c r="E53">
        <v>178.28636753000001</v>
      </c>
      <c r="F53">
        <v>5795.8348180000003</v>
      </c>
      <c r="G53" s="69"/>
      <c r="H53" s="69"/>
      <c r="I53" s="69"/>
      <c r="J53" s="69"/>
      <c r="K53" s="69"/>
    </row>
    <row r="54" spans="1:11" x14ac:dyDescent="0.25">
      <c r="A54" t="s">
        <v>207</v>
      </c>
      <c r="B54">
        <v>2</v>
      </c>
      <c r="C54" t="s">
        <v>198</v>
      </c>
      <c r="D54">
        <v>11004</v>
      </c>
      <c r="E54">
        <v>176.25136314</v>
      </c>
      <c r="F54">
        <v>5781.4822985000001</v>
      </c>
      <c r="G54" s="69"/>
      <c r="H54" s="69"/>
      <c r="I54" s="69"/>
      <c r="J54" s="69"/>
      <c r="K54" s="69"/>
    </row>
    <row r="55" spans="1:11" x14ac:dyDescent="0.25">
      <c r="A55" t="s">
        <v>208</v>
      </c>
      <c r="B55">
        <v>2</v>
      </c>
      <c r="C55" t="s">
        <v>196</v>
      </c>
      <c r="D55">
        <v>3499</v>
      </c>
      <c r="E55">
        <v>1474.7627894</v>
      </c>
      <c r="F55">
        <v>1899.3605818999999</v>
      </c>
      <c r="G55" t="s">
        <v>197</v>
      </c>
      <c r="H55">
        <v>1474.76</v>
      </c>
      <c r="I55">
        <v>32.1051</v>
      </c>
      <c r="J55">
        <v>1413.16</v>
      </c>
      <c r="K55">
        <v>1539.05</v>
      </c>
    </row>
    <row r="56" spans="1:11" x14ac:dyDescent="0.25">
      <c r="A56" t="s">
        <v>208</v>
      </c>
      <c r="B56">
        <v>2</v>
      </c>
      <c r="C56" t="s">
        <v>198</v>
      </c>
      <c r="D56">
        <v>11004</v>
      </c>
      <c r="E56">
        <v>580.50299890999997</v>
      </c>
      <c r="F56">
        <v>1114.3746692</v>
      </c>
      <c r="G56" t="s">
        <v>199</v>
      </c>
      <c r="H56">
        <v>583.86</v>
      </c>
      <c r="I56">
        <v>11.203799999999999</v>
      </c>
      <c r="J56">
        <v>562.30999999999995</v>
      </c>
      <c r="K56">
        <v>606.24</v>
      </c>
    </row>
    <row r="57" spans="1:11" x14ac:dyDescent="0.25">
      <c r="A57" t="s">
        <v>209</v>
      </c>
      <c r="B57">
        <v>2</v>
      </c>
      <c r="C57" t="s">
        <v>196</v>
      </c>
      <c r="D57">
        <v>3499</v>
      </c>
      <c r="E57">
        <v>723.03343813000004</v>
      </c>
      <c r="F57">
        <v>1790.00766</v>
      </c>
      <c r="G57" t="s">
        <v>197</v>
      </c>
      <c r="H57">
        <v>723.03</v>
      </c>
      <c r="I57">
        <v>30.256699999999999</v>
      </c>
      <c r="J57">
        <v>666.1</v>
      </c>
      <c r="K57">
        <v>784.84</v>
      </c>
    </row>
    <row r="58" spans="1:11" x14ac:dyDescent="0.25">
      <c r="A58" t="s">
        <v>209</v>
      </c>
      <c r="B58">
        <v>2</v>
      </c>
      <c r="C58" t="s">
        <v>198</v>
      </c>
      <c r="D58">
        <v>11004</v>
      </c>
      <c r="E58">
        <v>283.59432932999999</v>
      </c>
      <c r="F58">
        <v>1012.0693232</v>
      </c>
      <c r="G58" t="s">
        <v>199</v>
      </c>
      <c r="H58">
        <v>283.7</v>
      </c>
      <c r="I58">
        <v>9.6399000000000008</v>
      </c>
      <c r="J58">
        <v>265.43</v>
      </c>
      <c r="K58">
        <v>303.24</v>
      </c>
    </row>
    <row r="59" spans="1:11" x14ac:dyDescent="0.25">
      <c r="A59" t="s">
        <v>210</v>
      </c>
      <c r="B59">
        <v>2</v>
      </c>
      <c r="C59" t="s">
        <v>196</v>
      </c>
      <c r="D59">
        <v>3499</v>
      </c>
      <c r="E59">
        <v>7792.1603315000002</v>
      </c>
      <c r="F59">
        <v>6200.7803465999996</v>
      </c>
      <c r="G59" t="s">
        <v>197</v>
      </c>
      <c r="H59">
        <v>7792.16</v>
      </c>
      <c r="I59">
        <v>104.81</v>
      </c>
      <c r="J59">
        <v>7589.42</v>
      </c>
      <c r="K59">
        <v>8000.32</v>
      </c>
    </row>
    <row r="60" spans="1:11" x14ac:dyDescent="0.25">
      <c r="A60" t="s">
        <v>210</v>
      </c>
      <c r="B60">
        <v>2</v>
      </c>
      <c r="C60" t="s">
        <v>198</v>
      </c>
      <c r="D60">
        <v>11004</v>
      </c>
      <c r="E60">
        <v>1810.3061614000001</v>
      </c>
      <c r="F60">
        <v>2323.2250221999998</v>
      </c>
      <c r="G60" t="s">
        <v>199</v>
      </c>
      <c r="H60">
        <v>1814.02</v>
      </c>
      <c r="I60">
        <v>23.102499999999999</v>
      </c>
      <c r="J60">
        <v>1769.3</v>
      </c>
      <c r="K60">
        <v>1859.87</v>
      </c>
    </row>
    <row r="61" spans="1:11" x14ac:dyDescent="0.25">
      <c r="A61" t="s">
        <v>211</v>
      </c>
      <c r="B61">
        <v>2</v>
      </c>
      <c r="C61" t="s">
        <v>196</v>
      </c>
      <c r="D61">
        <v>3499</v>
      </c>
      <c r="E61">
        <v>67223.235782000003</v>
      </c>
      <c r="F61">
        <v>70817.680129</v>
      </c>
      <c r="G61" t="s">
        <v>197</v>
      </c>
      <c r="H61">
        <v>67223</v>
      </c>
      <c r="I61">
        <v>1197.04</v>
      </c>
      <c r="J61">
        <v>64918</v>
      </c>
      <c r="K61">
        <v>69611</v>
      </c>
    </row>
    <row r="62" spans="1:11" x14ac:dyDescent="0.25">
      <c r="A62" t="s">
        <v>211</v>
      </c>
      <c r="B62">
        <v>2</v>
      </c>
      <c r="C62" t="s">
        <v>198</v>
      </c>
      <c r="D62">
        <v>11004</v>
      </c>
      <c r="E62">
        <v>11181.776717999999</v>
      </c>
      <c r="F62">
        <v>23029.138197</v>
      </c>
      <c r="G62" t="s">
        <v>199</v>
      </c>
      <c r="H62">
        <v>11268</v>
      </c>
      <c r="I62">
        <v>234.78</v>
      </c>
      <c r="J62">
        <v>10817</v>
      </c>
      <c r="K62">
        <v>11738</v>
      </c>
    </row>
    <row r="63" spans="1:11" x14ac:dyDescent="0.25">
      <c r="A63" t="s">
        <v>212</v>
      </c>
      <c r="B63">
        <v>2</v>
      </c>
      <c r="C63" t="s">
        <v>196</v>
      </c>
      <c r="D63">
        <v>3499</v>
      </c>
      <c r="E63">
        <v>63523.585310000002</v>
      </c>
      <c r="F63">
        <v>69307.212790999998</v>
      </c>
      <c r="G63" t="s">
        <v>197</v>
      </c>
      <c r="H63">
        <v>63524</v>
      </c>
      <c r="I63">
        <v>1171.51</v>
      </c>
      <c r="J63">
        <v>61268</v>
      </c>
      <c r="K63">
        <v>65862</v>
      </c>
    </row>
    <row r="64" spans="1:11" x14ac:dyDescent="0.25">
      <c r="A64" t="s">
        <v>212</v>
      </c>
      <c r="B64">
        <v>2</v>
      </c>
      <c r="C64" t="s">
        <v>198</v>
      </c>
      <c r="D64">
        <v>11004</v>
      </c>
      <c r="E64">
        <v>9065.7559068999999</v>
      </c>
      <c r="F64">
        <v>21944.824886999999</v>
      </c>
      <c r="G64" t="s">
        <v>199</v>
      </c>
      <c r="H64">
        <v>9135.56</v>
      </c>
      <c r="I64">
        <v>222.44</v>
      </c>
      <c r="J64">
        <v>8709.83</v>
      </c>
      <c r="K64">
        <v>9582.11</v>
      </c>
    </row>
    <row r="65" spans="1:11" x14ac:dyDescent="0.25">
      <c r="A65" t="s">
        <v>213</v>
      </c>
      <c r="B65">
        <v>2</v>
      </c>
      <c r="C65" t="s">
        <v>196</v>
      </c>
      <c r="D65">
        <v>3499</v>
      </c>
      <c r="E65">
        <v>8377.1331809000003</v>
      </c>
      <c r="F65">
        <v>6529.6662340000003</v>
      </c>
      <c r="G65" t="s">
        <v>197</v>
      </c>
      <c r="H65">
        <v>8377.1299999999992</v>
      </c>
      <c r="I65">
        <v>110.37</v>
      </c>
      <c r="J65">
        <v>8163.58</v>
      </c>
      <c r="K65">
        <v>8596.27</v>
      </c>
    </row>
    <row r="66" spans="1:11" x14ac:dyDescent="0.25">
      <c r="A66" t="s">
        <v>213</v>
      </c>
      <c r="B66">
        <v>2</v>
      </c>
      <c r="C66" t="s">
        <v>198</v>
      </c>
      <c r="D66">
        <v>11004</v>
      </c>
      <c r="E66">
        <v>2211.7908032999999</v>
      </c>
      <c r="F66">
        <v>4279.4894066999996</v>
      </c>
      <c r="G66" t="s">
        <v>199</v>
      </c>
      <c r="H66">
        <v>2218.6999999999998</v>
      </c>
      <c r="I66">
        <v>43.012999999999998</v>
      </c>
      <c r="J66">
        <v>2135.9699999999998</v>
      </c>
      <c r="K66">
        <v>2304.62</v>
      </c>
    </row>
    <row r="68" spans="1:11" x14ac:dyDescent="0.25">
      <c r="A68" s="69" t="s">
        <v>214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3E998-CBA3-47CD-9E2C-59866CB52A41}">
  <dimension ref="A1:K68"/>
  <sheetViews>
    <sheetView workbookViewId="0">
      <pane ySplit="6" topLeftCell="A7" activePane="bottomLeft" state="frozen"/>
      <selection activeCell="H10" sqref="H10:I10"/>
      <selection pane="bottomLeft"/>
    </sheetView>
  </sheetViews>
  <sheetFormatPr defaultRowHeight="15" x14ac:dyDescent="0.25"/>
  <cols>
    <col min="1" max="1" width="19.85546875" customWidth="1"/>
    <col min="3" max="3" width="11.5703125" bestFit="1" customWidth="1"/>
    <col min="4" max="4" width="12.28515625" bestFit="1" customWidth="1"/>
    <col min="5" max="5" width="16.140625" bestFit="1" customWidth="1"/>
    <col min="6" max="6" width="17.42578125" bestFit="1" customWidth="1"/>
    <col min="7" max="7" width="8.140625" bestFit="1" customWidth="1"/>
    <col min="8" max="8" width="8" bestFit="1" customWidth="1"/>
    <col min="9" max="9" width="9.28515625" bestFit="1" customWidth="1"/>
    <col min="10" max="10" width="9.42578125" bestFit="1" customWidth="1"/>
    <col min="11" max="11" width="9.5703125" bestFit="1" customWidth="1"/>
  </cols>
  <sheetData>
    <row r="1" spans="1:11" x14ac:dyDescent="0.25">
      <c r="A1" s="68" t="str">
        <f>'Methods - Data Sources'!A1</f>
        <v>ICES Data &amp; Analytic Services - Third Party Research</v>
      </c>
    </row>
    <row r="2" spans="1:11" x14ac:dyDescent="0.25">
      <c r="A2" s="68" t="str">
        <f>'Methods - Data Sources'!A2</f>
        <v>2018 0970 154 000</v>
      </c>
    </row>
    <row r="4" spans="1:11" x14ac:dyDescent="0.25">
      <c r="A4" s="27" t="s">
        <v>220</v>
      </c>
    </row>
    <row r="6" spans="1:11" x14ac:dyDescent="0.25">
      <c r="A6" s="28" t="s">
        <v>184</v>
      </c>
      <c r="B6" s="28" t="s">
        <v>185</v>
      </c>
      <c r="C6" s="28" t="s">
        <v>186</v>
      </c>
      <c r="D6" s="28" t="s">
        <v>187</v>
      </c>
      <c r="E6" s="28" t="s">
        <v>188</v>
      </c>
      <c r="F6" s="28" t="s">
        <v>189</v>
      </c>
      <c r="G6" s="28" t="s">
        <v>190</v>
      </c>
      <c r="H6" s="28" t="s">
        <v>191</v>
      </c>
      <c r="I6" s="28" t="s">
        <v>192</v>
      </c>
      <c r="J6" s="28" t="s">
        <v>193</v>
      </c>
      <c r="K6" s="28" t="s">
        <v>194</v>
      </c>
    </row>
    <row r="7" spans="1:11" x14ac:dyDescent="0.25">
      <c r="A7" t="s">
        <v>195</v>
      </c>
      <c r="B7">
        <v>1</v>
      </c>
      <c r="C7" t="s">
        <v>196</v>
      </c>
      <c r="D7">
        <v>2195</v>
      </c>
      <c r="E7">
        <v>835.03371298000002</v>
      </c>
      <c r="F7">
        <v>1120.1685594</v>
      </c>
      <c r="G7" t="s">
        <v>197</v>
      </c>
      <c r="H7">
        <v>835.03</v>
      </c>
      <c r="I7">
        <v>23.9038</v>
      </c>
      <c r="J7">
        <v>789.47</v>
      </c>
      <c r="K7">
        <v>883.22</v>
      </c>
    </row>
    <row r="8" spans="1:11" x14ac:dyDescent="0.25">
      <c r="A8" t="s">
        <v>195</v>
      </c>
      <c r="B8">
        <v>1</v>
      </c>
      <c r="C8" t="s">
        <v>216</v>
      </c>
      <c r="D8">
        <v>6242</v>
      </c>
      <c r="E8">
        <v>273.63553347999999</v>
      </c>
      <c r="F8">
        <v>760.59448324000005</v>
      </c>
      <c r="G8" t="s">
        <v>199</v>
      </c>
      <c r="H8">
        <v>274.47000000000003</v>
      </c>
      <c r="I8">
        <v>9.9642999999999997</v>
      </c>
      <c r="J8">
        <v>255.62</v>
      </c>
      <c r="K8">
        <v>294.70999999999998</v>
      </c>
    </row>
    <row r="9" spans="1:11" x14ac:dyDescent="0.25">
      <c r="A9" t="s">
        <v>200</v>
      </c>
      <c r="B9">
        <v>1</v>
      </c>
      <c r="C9" t="s">
        <v>196</v>
      </c>
      <c r="D9">
        <v>2195</v>
      </c>
      <c r="E9">
        <v>44310.288382999999</v>
      </c>
      <c r="F9">
        <v>81409.206904999999</v>
      </c>
      <c r="G9" s="69"/>
      <c r="H9" s="69"/>
      <c r="I9" s="69"/>
      <c r="J9" s="69"/>
      <c r="K9" s="69"/>
    </row>
    <row r="10" spans="1:11" x14ac:dyDescent="0.25">
      <c r="A10" t="s">
        <v>200</v>
      </c>
      <c r="B10">
        <v>1</v>
      </c>
      <c r="C10" t="s">
        <v>216</v>
      </c>
      <c r="D10">
        <v>6242</v>
      </c>
      <c r="E10">
        <v>788.78308234999997</v>
      </c>
      <c r="F10">
        <v>5040.3363271999997</v>
      </c>
      <c r="G10" s="69"/>
      <c r="H10" s="69"/>
      <c r="I10" s="69"/>
      <c r="J10" s="69"/>
      <c r="K10" s="69"/>
    </row>
    <row r="11" spans="1:11" x14ac:dyDescent="0.25">
      <c r="A11" t="s">
        <v>201</v>
      </c>
      <c r="B11">
        <v>1</v>
      </c>
      <c r="C11" t="s">
        <v>196</v>
      </c>
      <c r="D11">
        <v>2195</v>
      </c>
      <c r="E11">
        <v>763.21275625999999</v>
      </c>
      <c r="F11">
        <v>5160.5262463999998</v>
      </c>
      <c r="G11" s="69"/>
      <c r="H11" s="69"/>
      <c r="I11" s="69"/>
      <c r="J11" s="69"/>
      <c r="K11" s="69"/>
    </row>
    <row r="12" spans="1:11" x14ac:dyDescent="0.25">
      <c r="A12" t="s">
        <v>201</v>
      </c>
      <c r="B12">
        <v>1</v>
      </c>
      <c r="C12" t="s">
        <v>216</v>
      </c>
      <c r="D12">
        <v>6242</v>
      </c>
      <c r="E12">
        <v>488.66388977999998</v>
      </c>
      <c r="F12">
        <v>4803.9435941000002</v>
      </c>
      <c r="G12" s="69"/>
      <c r="H12" s="69"/>
      <c r="I12" s="69"/>
      <c r="J12" s="69"/>
      <c r="K12" s="69"/>
    </row>
    <row r="13" spans="1:11" x14ac:dyDescent="0.25">
      <c r="A13" t="s">
        <v>202</v>
      </c>
      <c r="B13">
        <v>1</v>
      </c>
      <c r="C13" t="s">
        <v>196</v>
      </c>
      <c r="D13">
        <v>2195</v>
      </c>
      <c r="E13">
        <v>419.14578588000001</v>
      </c>
      <c r="F13">
        <v>3747.7031609999999</v>
      </c>
      <c r="G13" s="69"/>
      <c r="H13" s="69"/>
      <c r="I13" s="69"/>
      <c r="J13" s="69"/>
      <c r="K13" s="69"/>
    </row>
    <row r="14" spans="1:11" x14ac:dyDescent="0.25">
      <c r="A14" t="s">
        <v>202</v>
      </c>
      <c r="B14">
        <v>1</v>
      </c>
      <c r="C14" t="s">
        <v>216</v>
      </c>
      <c r="D14">
        <v>6242</v>
      </c>
      <c r="E14">
        <v>91.777795577999996</v>
      </c>
      <c r="F14">
        <v>1526.9019639000001</v>
      </c>
      <c r="G14" s="69"/>
      <c r="H14" s="69"/>
      <c r="I14" s="69"/>
      <c r="J14" s="69"/>
      <c r="K14" s="69"/>
    </row>
    <row r="15" spans="1:11" x14ac:dyDescent="0.25">
      <c r="A15" t="s">
        <v>203</v>
      </c>
      <c r="B15">
        <v>1</v>
      </c>
      <c r="C15" t="s">
        <v>196</v>
      </c>
      <c r="D15">
        <v>2195</v>
      </c>
      <c r="E15">
        <v>29697.162641999999</v>
      </c>
      <c r="F15">
        <v>37930.584916</v>
      </c>
      <c r="G15" s="69"/>
      <c r="H15" s="69"/>
      <c r="I15" s="69"/>
      <c r="J15" s="69"/>
      <c r="K15" s="69"/>
    </row>
    <row r="16" spans="1:11" x14ac:dyDescent="0.25">
      <c r="A16" t="s">
        <v>203</v>
      </c>
      <c r="B16">
        <v>1</v>
      </c>
      <c r="C16" t="s">
        <v>216</v>
      </c>
      <c r="D16">
        <v>6242</v>
      </c>
      <c r="E16">
        <v>1.0161807113000001</v>
      </c>
      <c r="F16">
        <v>1.2783785990000001</v>
      </c>
      <c r="G16" s="69"/>
      <c r="H16" s="69"/>
      <c r="I16" s="69"/>
      <c r="J16" s="69"/>
      <c r="K16" s="69"/>
    </row>
    <row r="17" spans="1:11" x14ac:dyDescent="0.25">
      <c r="A17" t="s">
        <v>204</v>
      </c>
      <c r="B17">
        <v>1</v>
      </c>
      <c r="C17" t="s">
        <v>196</v>
      </c>
      <c r="D17">
        <v>2195</v>
      </c>
      <c r="E17">
        <v>672.99362186999997</v>
      </c>
      <c r="F17">
        <v>962.31450613000004</v>
      </c>
      <c r="G17" t="s">
        <v>197</v>
      </c>
      <c r="H17">
        <v>672.99</v>
      </c>
      <c r="I17">
        <v>20.535299999999999</v>
      </c>
      <c r="J17">
        <v>633.92999999999995</v>
      </c>
      <c r="K17">
        <v>714.47</v>
      </c>
    </row>
    <row r="18" spans="1:11" x14ac:dyDescent="0.25">
      <c r="A18" t="s">
        <v>204</v>
      </c>
      <c r="B18">
        <v>1</v>
      </c>
      <c r="C18" t="s">
        <v>216</v>
      </c>
      <c r="D18">
        <v>6242</v>
      </c>
      <c r="E18">
        <v>119.93591798</v>
      </c>
      <c r="F18">
        <v>325.54580752999999</v>
      </c>
      <c r="G18" t="s">
        <v>199</v>
      </c>
      <c r="H18">
        <v>120.69</v>
      </c>
      <c r="I18">
        <v>4.2652999999999999</v>
      </c>
      <c r="J18">
        <v>112.61</v>
      </c>
      <c r="K18">
        <v>129.34</v>
      </c>
    </row>
    <row r="19" spans="1:11" x14ac:dyDescent="0.25">
      <c r="A19" t="s">
        <v>205</v>
      </c>
      <c r="B19">
        <v>1</v>
      </c>
      <c r="C19" t="s">
        <v>196</v>
      </c>
      <c r="D19">
        <v>2195</v>
      </c>
      <c r="E19">
        <v>2664.0523917999999</v>
      </c>
      <c r="F19">
        <v>7981.511845</v>
      </c>
      <c r="G19" s="69"/>
      <c r="H19" s="69"/>
      <c r="I19" s="69"/>
      <c r="J19" s="69"/>
      <c r="K19" s="69"/>
    </row>
    <row r="20" spans="1:11" x14ac:dyDescent="0.25">
      <c r="A20" t="s">
        <v>205</v>
      </c>
      <c r="B20">
        <v>1</v>
      </c>
      <c r="C20" t="s">
        <v>216</v>
      </c>
      <c r="D20">
        <v>6242</v>
      </c>
      <c r="E20">
        <v>91.212592118000003</v>
      </c>
      <c r="F20">
        <v>1603.0555071000001</v>
      </c>
      <c r="G20" s="69"/>
      <c r="H20" s="69"/>
      <c r="I20" s="69"/>
      <c r="J20" s="69"/>
      <c r="K20" s="69"/>
    </row>
    <row r="21" spans="1:11" x14ac:dyDescent="0.25">
      <c r="A21" t="s">
        <v>206</v>
      </c>
      <c r="B21">
        <v>1</v>
      </c>
      <c r="C21" t="s">
        <v>196</v>
      </c>
      <c r="D21">
        <v>2195</v>
      </c>
      <c r="E21">
        <v>3128.9890660999999</v>
      </c>
      <c r="F21">
        <v>17880.999753</v>
      </c>
      <c r="G21" t="s">
        <v>197</v>
      </c>
      <c r="H21">
        <v>3128.99</v>
      </c>
      <c r="I21">
        <v>381.57</v>
      </c>
      <c r="J21">
        <v>2463.7800000000002</v>
      </c>
      <c r="K21">
        <v>3973.8</v>
      </c>
    </row>
    <row r="22" spans="1:11" x14ac:dyDescent="0.25">
      <c r="A22" t="s">
        <v>206</v>
      </c>
      <c r="B22">
        <v>1</v>
      </c>
      <c r="C22" t="s">
        <v>216</v>
      </c>
      <c r="D22">
        <v>6242</v>
      </c>
      <c r="E22">
        <v>1157.575777</v>
      </c>
      <c r="F22">
        <v>2556.120645</v>
      </c>
      <c r="G22" t="s">
        <v>199</v>
      </c>
      <c r="H22">
        <v>1161.27</v>
      </c>
      <c r="I22">
        <v>34.427700000000002</v>
      </c>
      <c r="J22">
        <v>1095.71</v>
      </c>
      <c r="K22">
        <v>1230.74</v>
      </c>
    </row>
    <row r="23" spans="1:11" x14ac:dyDescent="0.25">
      <c r="A23" t="s">
        <v>207</v>
      </c>
      <c r="B23">
        <v>1</v>
      </c>
      <c r="C23" t="s">
        <v>196</v>
      </c>
      <c r="D23">
        <v>2195</v>
      </c>
      <c r="E23">
        <v>559.28974943000003</v>
      </c>
      <c r="F23">
        <v>8241.8068667000007</v>
      </c>
      <c r="G23" s="69"/>
      <c r="H23" s="69"/>
      <c r="I23" s="69"/>
      <c r="J23" s="69"/>
      <c r="K23" s="69"/>
    </row>
    <row r="24" spans="1:11" x14ac:dyDescent="0.25">
      <c r="A24" t="s">
        <v>207</v>
      </c>
      <c r="B24">
        <v>1</v>
      </c>
      <c r="C24" t="s">
        <v>216</v>
      </c>
      <c r="D24">
        <v>6242</v>
      </c>
      <c r="E24">
        <v>422.18055111000001</v>
      </c>
      <c r="F24">
        <v>10510.053846000001</v>
      </c>
      <c r="G24" s="69"/>
      <c r="H24" s="69"/>
      <c r="I24" s="69"/>
      <c r="J24" s="69"/>
      <c r="K24" s="69"/>
    </row>
    <row r="25" spans="1:11" x14ac:dyDescent="0.25">
      <c r="A25" t="s">
        <v>208</v>
      </c>
      <c r="B25">
        <v>1</v>
      </c>
      <c r="C25" t="s">
        <v>196</v>
      </c>
      <c r="D25">
        <v>2195</v>
      </c>
      <c r="E25">
        <v>2188.8510250999998</v>
      </c>
      <c r="F25">
        <v>2083.4425497000002</v>
      </c>
      <c r="G25" t="s">
        <v>197</v>
      </c>
      <c r="H25">
        <v>2188.85</v>
      </c>
      <c r="I25">
        <v>44.459600000000002</v>
      </c>
      <c r="J25">
        <v>2103.42</v>
      </c>
      <c r="K25">
        <v>2277.75</v>
      </c>
    </row>
    <row r="26" spans="1:11" x14ac:dyDescent="0.25">
      <c r="A26" t="s">
        <v>208</v>
      </c>
      <c r="B26">
        <v>1</v>
      </c>
      <c r="C26" t="s">
        <v>216</v>
      </c>
      <c r="D26">
        <v>6242</v>
      </c>
      <c r="E26">
        <v>347.25408522999999</v>
      </c>
      <c r="F26">
        <v>864.09080702000006</v>
      </c>
      <c r="G26" t="s">
        <v>199</v>
      </c>
      <c r="H26">
        <v>350.86</v>
      </c>
      <c r="I26">
        <v>11.6462</v>
      </c>
      <c r="J26">
        <v>328.76</v>
      </c>
      <c r="K26">
        <v>374.44</v>
      </c>
    </row>
    <row r="27" spans="1:11" x14ac:dyDescent="0.25">
      <c r="A27" t="s">
        <v>209</v>
      </c>
      <c r="B27">
        <v>1</v>
      </c>
      <c r="C27" t="s">
        <v>196</v>
      </c>
      <c r="D27">
        <v>2195</v>
      </c>
      <c r="E27">
        <v>1257.5649203</v>
      </c>
      <c r="F27">
        <v>2206.3253844000001</v>
      </c>
      <c r="G27" t="s">
        <v>197</v>
      </c>
      <c r="H27">
        <v>1257.56</v>
      </c>
      <c r="I27">
        <v>47.081800000000001</v>
      </c>
      <c r="J27">
        <v>1168.5899999999999</v>
      </c>
      <c r="K27">
        <v>1353.31</v>
      </c>
    </row>
    <row r="28" spans="1:11" x14ac:dyDescent="0.25">
      <c r="A28" t="s">
        <v>209</v>
      </c>
      <c r="B28">
        <v>1</v>
      </c>
      <c r="C28" t="s">
        <v>216</v>
      </c>
      <c r="D28">
        <v>6242</v>
      </c>
      <c r="E28">
        <v>180.38369112000001</v>
      </c>
      <c r="F28">
        <v>613.92151167999998</v>
      </c>
      <c r="G28" t="s">
        <v>199</v>
      </c>
      <c r="H28">
        <v>180.44</v>
      </c>
      <c r="I28">
        <v>7.7775999999999996</v>
      </c>
      <c r="J28">
        <v>165.82</v>
      </c>
      <c r="K28">
        <v>196.35</v>
      </c>
    </row>
    <row r="29" spans="1:11" x14ac:dyDescent="0.25">
      <c r="A29" t="s">
        <v>210</v>
      </c>
      <c r="B29">
        <v>1</v>
      </c>
      <c r="C29" t="s">
        <v>196</v>
      </c>
      <c r="D29">
        <v>2195</v>
      </c>
      <c r="E29">
        <v>12188.205467</v>
      </c>
      <c r="F29">
        <v>7131.9091801000004</v>
      </c>
      <c r="G29" t="s">
        <v>197</v>
      </c>
      <c r="H29">
        <v>12188</v>
      </c>
      <c r="I29">
        <v>152.19</v>
      </c>
      <c r="J29">
        <v>11894</v>
      </c>
      <c r="K29">
        <v>12490</v>
      </c>
    </row>
    <row r="30" spans="1:11" x14ac:dyDescent="0.25">
      <c r="A30" t="s">
        <v>210</v>
      </c>
      <c r="B30">
        <v>1</v>
      </c>
      <c r="C30" t="s">
        <v>216</v>
      </c>
      <c r="D30">
        <v>6242</v>
      </c>
      <c r="E30">
        <v>1117.7513617</v>
      </c>
      <c r="F30">
        <v>1472.1401080000001</v>
      </c>
      <c r="G30" t="s">
        <v>199</v>
      </c>
      <c r="H30">
        <v>1126.23</v>
      </c>
      <c r="I30">
        <v>20.025300000000001</v>
      </c>
      <c r="J30">
        <v>1087.6600000000001</v>
      </c>
      <c r="K30">
        <v>1166.17</v>
      </c>
    </row>
    <row r="31" spans="1:11" x14ac:dyDescent="0.25">
      <c r="A31" t="s">
        <v>211</v>
      </c>
      <c r="B31">
        <v>1</v>
      </c>
      <c r="C31" t="s">
        <v>196</v>
      </c>
      <c r="D31">
        <v>2195</v>
      </c>
      <c r="E31">
        <v>104874.40547</v>
      </c>
      <c r="F31">
        <v>99975.792732000002</v>
      </c>
      <c r="G31" t="s">
        <v>197</v>
      </c>
      <c r="H31">
        <v>104874</v>
      </c>
      <c r="I31">
        <v>2133.4299999999998</v>
      </c>
      <c r="J31">
        <v>100775</v>
      </c>
      <c r="K31">
        <v>109140</v>
      </c>
    </row>
    <row r="32" spans="1:11" x14ac:dyDescent="0.25">
      <c r="A32" t="s">
        <v>211</v>
      </c>
      <c r="B32">
        <v>1</v>
      </c>
      <c r="C32" t="s">
        <v>216</v>
      </c>
      <c r="D32">
        <v>6242</v>
      </c>
      <c r="E32">
        <v>5510.5732137000005</v>
      </c>
      <c r="F32">
        <v>16401.839494</v>
      </c>
      <c r="G32" t="s">
        <v>199</v>
      </c>
      <c r="H32">
        <v>5516.53</v>
      </c>
      <c r="I32">
        <v>209.27</v>
      </c>
      <c r="J32">
        <v>5121.24</v>
      </c>
      <c r="K32">
        <v>5942.32</v>
      </c>
    </row>
    <row r="33" spans="1:11" x14ac:dyDescent="0.25">
      <c r="A33" t="s">
        <v>212</v>
      </c>
      <c r="B33">
        <v>1</v>
      </c>
      <c r="C33" t="s">
        <v>196</v>
      </c>
      <c r="D33">
        <v>2195</v>
      </c>
      <c r="E33">
        <v>101745.51572</v>
      </c>
      <c r="F33">
        <v>98495.947272999998</v>
      </c>
      <c r="G33" t="s">
        <v>197</v>
      </c>
      <c r="H33">
        <v>101746</v>
      </c>
      <c r="I33">
        <v>2101.85</v>
      </c>
      <c r="J33">
        <v>97708</v>
      </c>
      <c r="K33">
        <v>105950</v>
      </c>
    </row>
    <row r="34" spans="1:11" x14ac:dyDescent="0.25">
      <c r="A34" t="s">
        <v>212</v>
      </c>
      <c r="B34">
        <v>1</v>
      </c>
      <c r="C34" t="s">
        <v>216</v>
      </c>
      <c r="D34">
        <v>6242</v>
      </c>
      <c r="E34">
        <v>4353.3401153000004</v>
      </c>
      <c r="F34">
        <v>15901.913280999999</v>
      </c>
      <c r="G34" t="s">
        <v>199</v>
      </c>
      <c r="H34">
        <v>4352.38</v>
      </c>
      <c r="I34">
        <v>201.24</v>
      </c>
      <c r="J34">
        <v>3975.3</v>
      </c>
      <c r="K34">
        <v>4765.22</v>
      </c>
    </row>
    <row r="35" spans="1:11" x14ac:dyDescent="0.25">
      <c r="A35" t="s">
        <v>213</v>
      </c>
      <c r="B35">
        <v>1</v>
      </c>
      <c r="C35" t="s">
        <v>196</v>
      </c>
      <c r="D35">
        <v>2195</v>
      </c>
      <c r="E35">
        <v>13023.163554000001</v>
      </c>
      <c r="F35">
        <v>7485.0047031000004</v>
      </c>
      <c r="G35" t="s">
        <v>197</v>
      </c>
      <c r="H35">
        <v>13023</v>
      </c>
      <c r="I35">
        <v>159.72999999999999</v>
      </c>
      <c r="J35">
        <v>12714</v>
      </c>
      <c r="K35">
        <v>13340</v>
      </c>
    </row>
    <row r="36" spans="1:11" x14ac:dyDescent="0.25">
      <c r="A36" t="s">
        <v>213</v>
      </c>
      <c r="B36">
        <v>1</v>
      </c>
      <c r="C36" t="s">
        <v>216</v>
      </c>
      <c r="D36">
        <v>6242</v>
      </c>
      <c r="E36">
        <v>1391.1719000000001</v>
      </c>
      <c r="F36">
        <v>1786.9759177999999</v>
      </c>
      <c r="G36" t="s">
        <v>199</v>
      </c>
      <c r="H36">
        <v>1401.27</v>
      </c>
      <c r="I36">
        <v>24.303599999999999</v>
      </c>
      <c r="J36">
        <v>1354.44</v>
      </c>
      <c r="K36">
        <v>1449.73</v>
      </c>
    </row>
    <row r="37" spans="1:11" x14ac:dyDescent="0.25">
      <c r="A37" t="s">
        <v>195</v>
      </c>
      <c r="B37">
        <v>2</v>
      </c>
      <c r="C37" t="s">
        <v>196</v>
      </c>
      <c r="D37">
        <v>2195</v>
      </c>
      <c r="E37">
        <v>558.31025056999999</v>
      </c>
      <c r="F37">
        <v>1047.9562894000001</v>
      </c>
      <c r="G37" t="s">
        <v>197</v>
      </c>
      <c r="H37">
        <v>558.30999999999995</v>
      </c>
      <c r="I37">
        <v>22.3628</v>
      </c>
      <c r="J37">
        <v>516.16</v>
      </c>
      <c r="K37">
        <v>603.91</v>
      </c>
    </row>
    <row r="38" spans="1:11" x14ac:dyDescent="0.25">
      <c r="A38" t="s">
        <v>195</v>
      </c>
      <c r="B38">
        <v>2</v>
      </c>
      <c r="C38" t="s">
        <v>216</v>
      </c>
      <c r="D38">
        <v>6242</v>
      </c>
      <c r="E38">
        <v>265.19400832999997</v>
      </c>
      <c r="F38">
        <v>893.80818880000004</v>
      </c>
      <c r="G38" t="s">
        <v>199</v>
      </c>
      <c r="H38">
        <v>265.95</v>
      </c>
      <c r="I38">
        <v>11.6038</v>
      </c>
      <c r="J38">
        <v>244.15</v>
      </c>
      <c r="K38">
        <v>289.69</v>
      </c>
    </row>
    <row r="39" spans="1:11" x14ac:dyDescent="0.25">
      <c r="A39" t="s">
        <v>200</v>
      </c>
      <c r="B39">
        <v>2</v>
      </c>
      <c r="C39" t="s">
        <v>196</v>
      </c>
      <c r="D39">
        <v>2195</v>
      </c>
      <c r="E39">
        <v>10353.718451000001</v>
      </c>
      <c r="F39">
        <v>31211.093056999998</v>
      </c>
      <c r="G39" s="69"/>
      <c r="H39" s="69"/>
      <c r="I39" s="69"/>
      <c r="J39" s="69"/>
      <c r="K39" s="69"/>
    </row>
    <row r="40" spans="1:11" x14ac:dyDescent="0.25">
      <c r="A40" t="s">
        <v>200</v>
      </c>
      <c r="B40">
        <v>2</v>
      </c>
      <c r="C40" t="s">
        <v>216</v>
      </c>
      <c r="D40">
        <v>6242</v>
      </c>
      <c r="E40">
        <v>925.75312399999996</v>
      </c>
      <c r="F40">
        <v>7408.9815580000004</v>
      </c>
      <c r="G40" s="69"/>
      <c r="H40" s="69"/>
      <c r="I40" s="69"/>
      <c r="J40" s="69"/>
      <c r="K40" s="69"/>
    </row>
    <row r="41" spans="1:11" x14ac:dyDescent="0.25">
      <c r="A41" t="s">
        <v>201</v>
      </c>
      <c r="B41">
        <v>2</v>
      </c>
      <c r="C41" t="s">
        <v>196</v>
      </c>
      <c r="D41">
        <v>2195</v>
      </c>
      <c r="E41">
        <v>1362.2883827000001</v>
      </c>
      <c r="F41">
        <v>7815.2878510999999</v>
      </c>
      <c r="G41" s="69"/>
      <c r="H41" s="69"/>
      <c r="I41" s="69"/>
      <c r="J41" s="69"/>
      <c r="K41" s="69"/>
    </row>
    <row r="42" spans="1:11" x14ac:dyDescent="0.25">
      <c r="A42" t="s">
        <v>201</v>
      </c>
      <c r="B42">
        <v>2</v>
      </c>
      <c r="C42" t="s">
        <v>216</v>
      </c>
      <c r="D42">
        <v>6242</v>
      </c>
      <c r="E42">
        <v>582.39618712000004</v>
      </c>
      <c r="F42">
        <v>5221.2853819000002</v>
      </c>
      <c r="G42" s="69"/>
      <c r="H42" s="69"/>
      <c r="I42" s="69"/>
      <c r="J42" s="69"/>
      <c r="K42" s="69"/>
    </row>
    <row r="43" spans="1:11" x14ac:dyDescent="0.25">
      <c r="A43" t="s">
        <v>202</v>
      </c>
      <c r="B43">
        <v>2</v>
      </c>
      <c r="C43" t="s">
        <v>196</v>
      </c>
      <c r="D43">
        <v>2195</v>
      </c>
      <c r="E43">
        <v>254.92665148</v>
      </c>
      <c r="F43">
        <v>2079.3722401</v>
      </c>
      <c r="G43" s="69"/>
      <c r="H43" s="69"/>
      <c r="I43" s="69"/>
      <c r="J43" s="69"/>
      <c r="K43" s="69"/>
    </row>
    <row r="44" spans="1:11" x14ac:dyDescent="0.25">
      <c r="A44" t="s">
        <v>202</v>
      </c>
      <c r="B44">
        <v>2</v>
      </c>
      <c r="C44" t="s">
        <v>216</v>
      </c>
      <c r="D44">
        <v>6242</v>
      </c>
      <c r="E44">
        <v>112.02787567999999</v>
      </c>
      <c r="F44">
        <v>1641.5251920999999</v>
      </c>
      <c r="G44" s="69"/>
      <c r="H44" s="69"/>
      <c r="I44" s="69"/>
      <c r="J44" s="69"/>
      <c r="K44" s="69"/>
    </row>
    <row r="45" spans="1:11" x14ac:dyDescent="0.25">
      <c r="A45" t="s">
        <v>203</v>
      </c>
      <c r="B45">
        <v>2</v>
      </c>
      <c r="C45" t="s">
        <v>196</v>
      </c>
      <c r="D45">
        <v>2195</v>
      </c>
      <c r="E45">
        <v>28961.532574000001</v>
      </c>
      <c r="F45">
        <v>41020.103099</v>
      </c>
      <c r="G45" s="69"/>
      <c r="H45" s="69"/>
      <c r="I45" s="69"/>
      <c r="J45" s="69"/>
      <c r="K45" s="69"/>
    </row>
    <row r="46" spans="1:11" x14ac:dyDescent="0.25">
      <c r="A46" t="s">
        <v>203</v>
      </c>
      <c r="B46">
        <v>2</v>
      </c>
      <c r="C46" t="s">
        <v>216</v>
      </c>
      <c r="D46">
        <v>6242</v>
      </c>
      <c r="E46">
        <v>1.0405318807999999</v>
      </c>
      <c r="F46">
        <v>2.2656016239999999</v>
      </c>
      <c r="G46" s="69"/>
      <c r="H46" s="69"/>
      <c r="I46" s="69"/>
      <c r="J46" s="69"/>
      <c r="K46" s="69"/>
    </row>
    <row r="47" spans="1:11" x14ac:dyDescent="0.25">
      <c r="A47" t="s">
        <v>204</v>
      </c>
      <c r="B47">
        <v>2</v>
      </c>
      <c r="C47" t="s">
        <v>196</v>
      </c>
      <c r="D47">
        <v>2195</v>
      </c>
      <c r="E47">
        <v>557.12574031999998</v>
      </c>
      <c r="F47">
        <v>985.08378778999997</v>
      </c>
      <c r="G47" t="s">
        <v>197</v>
      </c>
      <c r="H47">
        <v>557.13</v>
      </c>
      <c r="I47">
        <v>21.0212</v>
      </c>
      <c r="J47">
        <v>517.41</v>
      </c>
      <c r="K47">
        <v>599.89</v>
      </c>
    </row>
    <row r="48" spans="1:11" x14ac:dyDescent="0.25">
      <c r="A48" t="s">
        <v>204</v>
      </c>
      <c r="B48">
        <v>2</v>
      </c>
      <c r="C48" t="s">
        <v>216</v>
      </c>
      <c r="D48">
        <v>6242</v>
      </c>
      <c r="E48">
        <v>131.66244793000001</v>
      </c>
      <c r="F48">
        <v>353.13883800000002</v>
      </c>
      <c r="G48" t="s">
        <v>199</v>
      </c>
      <c r="H48">
        <v>132.47999999999999</v>
      </c>
      <c r="I48">
        <v>4.6071999999999997</v>
      </c>
      <c r="J48">
        <v>123.75</v>
      </c>
      <c r="K48">
        <v>141.82</v>
      </c>
    </row>
    <row r="49" spans="1:11" x14ac:dyDescent="0.25">
      <c r="A49" t="s">
        <v>205</v>
      </c>
      <c r="B49">
        <v>2</v>
      </c>
      <c r="C49" t="s">
        <v>196</v>
      </c>
      <c r="D49">
        <v>2195</v>
      </c>
      <c r="E49">
        <v>718.47562642000003</v>
      </c>
      <c r="F49">
        <v>4711.9535581</v>
      </c>
      <c r="G49" s="69"/>
      <c r="H49" s="69"/>
      <c r="I49" s="69"/>
      <c r="J49" s="69"/>
      <c r="K49" s="69"/>
    </row>
    <row r="50" spans="1:11" x14ac:dyDescent="0.25">
      <c r="A50" t="s">
        <v>205</v>
      </c>
      <c r="B50">
        <v>2</v>
      </c>
      <c r="C50" t="s">
        <v>216</v>
      </c>
      <c r="D50">
        <v>6242</v>
      </c>
      <c r="E50">
        <v>66.700736942999995</v>
      </c>
      <c r="F50">
        <v>1385.4996277</v>
      </c>
      <c r="G50" s="69"/>
      <c r="H50" s="69"/>
      <c r="I50" s="69"/>
      <c r="J50" s="69"/>
      <c r="K50" s="69"/>
    </row>
    <row r="51" spans="1:11" x14ac:dyDescent="0.25">
      <c r="A51" t="s">
        <v>206</v>
      </c>
      <c r="B51">
        <v>2</v>
      </c>
      <c r="C51" t="s">
        <v>196</v>
      </c>
      <c r="D51">
        <v>2195</v>
      </c>
      <c r="E51">
        <v>3668.7271071</v>
      </c>
      <c r="F51">
        <v>14901.165728</v>
      </c>
      <c r="G51" t="s">
        <v>197</v>
      </c>
      <c r="H51">
        <v>3668.73</v>
      </c>
      <c r="I51">
        <v>317.98</v>
      </c>
      <c r="J51">
        <v>3095.55</v>
      </c>
      <c r="K51">
        <v>4348.03</v>
      </c>
    </row>
    <row r="52" spans="1:11" x14ac:dyDescent="0.25">
      <c r="A52" t="s">
        <v>206</v>
      </c>
      <c r="B52">
        <v>2</v>
      </c>
      <c r="C52" t="s">
        <v>216</v>
      </c>
      <c r="D52">
        <v>6242</v>
      </c>
      <c r="E52">
        <v>1317.2734700000001</v>
      </c>
      <c r="F52">
        <v>3451.2584845000001</v>
      </c>
      <c r="G52" t="s">
        <v>199</v>
      </c>
      <c r="H52">
        <v>1320.91</v>
      </c>
      <c r="I52">
        <v>44.788899999999998</v>
      </c>
      <c r="J52">
        <v>1235.98</v>
      </c>
      <c r="K52">
        <v>1411.67</v>
      </c>
    </row>
    <row r="53" spans="1:11" x14ac:dyDescent="0.25">
      <c r="A53" t="s">
        <v>207</v>
      </c>
      <c r="B53">
        <v>2</v>
      </c>
      <c r="C53" t="s">
        <v>196</v>
      </c>
      <c r="D53">
        <v>2195</v>
      </c>
      <c r="E53">
        <v>261.32300683</v>
      </c>
      <c r="F53">
        <v>7285.7649019</v>
      </c>
      <c r="G53" s="69"/>
      <c r="H53" s="69"/>
      <c r="I53" s="69"/>
      <c r="J53" s="69"/>
      <c r="K53" s="69"/>
    </row>
    <row r="54" spans="1:11" x14ac:dyDescent="0.25">
      <c r="A54" t="s">
        <v>207</v>
      </c>
      <c r="B54">
        <v>2</v>
      </c>
      <c r="C54" t="s">
        <v>216</v>
      </c>
      <c r="D54">
        <v>6242</v>
      </c>
      <c r="E54">
        <v>409.02659404000002</v>
      </c>
      <c r="F54">
        <v>9547.5686922000004</v>
      </c>
      <c r="G54" s="69"/>
      <c r="H54" s="69"/>
      <c r="I54" s="69"/>
      <c r="J54" s="69"/>
      <c r="K54" s="69"/>
    </row>
    <row r="55" spans="1:11" x14ac:dyDescent="0.25">
      <c r="A55" t="s">
        <v>208</v>
      </c>
      <c r="B55">
        <v>2</v>
      </c>
      <c r="C55" t="s">
        <v>196</v>
      </c>
      <c r="D55">
        <v>2195</v>
      </c>
      <c r="E55">
        <v>1441.2095672</v>
      </c>
      <c r="F55">
        <v>1862.6858466000001</v>
      </c>
      <c r="G55" t="s">
        <v>197</v>
      </c>
      <c r="H55">
        <v>1441.21</v>
      </c>
      <c r="I55">
        <v>39.748699999999999</v>
      </c>
      <c r="J55">
        <v>1365.37</v>
      </c>
      <c r="K55">
        <v>1521.26</v>
      </c>
    </row>
    <row r="56" spans="1:11" x14ac:dyDescent="0.25">
      <c r="A56" t="s">
        <v>208</v>
      </c>
      <c r="B56">
        <v>2</v>
      </c>
      <c r="C56" t="s">
        <v>216</v>
      </c>
      <c r="D56">
        <v>6242</v>
      </c>
      <c r="E56">
        <v>334.25809035999998</v>
      </c>
      <c r="F56">
        <v>816.66761740000004</v>
      </c>
      <c r="G56" t="s">
        <v>199</v>
      </c>
      <c r="H56">
        <v>336.35</v>
      </c>
      <c r="I56">
        <v>10.7714</v>
      </c>
      <c r="J56">
        <v>315.88</v>
      </c>
      <c r="K56">
        <v>358.13</v>
      </c>
    </row>
    <row r="57" spans="1:11" x14ac:dyDescent="0.25">
      <c r="A57" t="s">
        <v>209</v>
      </c>
      <c r="B57">
        <v>2</v>
      </c>
      <c r="C57" t="s">
        <v>196</v>
      </c>
      <c r="D57">
        <v>2195</v>
      </c>
      <c r="E57">
        <v>724.75444190999997</v>
      </c>
      <c r="F57">
        <v>1706.0087108</v>
      </c>
      <c r="G57" t="s">
        <v>197</v>
      </c>
      <c r="H57">
        <v>724.75</v>
      </c>
      <c r="I57">
        <v>36.405299999999997</v>
      </c>
      <c r="J57">
        <v>656.8</v>
      </c>
      <c r="K57">
        <v>799.74</v>
      </c>
    </row>
    <row r="58" spans="1:11" x14ac:dyDescent="0.25">
      <c r="A58" t="s">
        <v>209</v>
      </c>
      <c r="B58">
        <v>2</v>
      </c>
      <c r="C58" t="s">
        <v>216</v>
      </c>
      <c r="D58">
        <v>6242</v>
      </c>
      <c r="E58">
        <v>193.27907722</v>
      </c>
      <c r="F58">
        <v>690.83687941000005</v>
      </c>
      <c r="G58" t="s">
        <v>199</v>
      </c>
      <c r="H58">
        <v>194.06</v>
      </c>
      <c r="I58">
        <v>9.0420999999999996</v>
      </c>
      <c r="J58">
        <v>177.12</v>
      </c>
      <c r="K58">
        <v>212.61</v>
      </c>
    </row>
    <row r="59" spans="1:11" x14ac:dyDescent="0.25">
      <c r="A59" t="s">
        <v>210</v>
      </c>
      <c r="B59">
        <v>2</v>
      </c>
      <c r="C59" t="s">
        <v>196</v>
      </c>
      <c r="D59">
        <v>2195</v>
      </c>
      <c r="E59">
        <v>7401.0510250999996</v>
      </c>
      <c r="F59">
        <v>6042.6246799999999</v>
      </c>
      <c r="G59" t="s">
        <v>197</v>
      </c>
      <c r="H59">
        <v>7401.05</v>
      </c>
      <c r="I59">
        <v>128.94999999999999</v>
      </c>
      <c r="J59">
        <v>7152.59</v>
      </c>
      <c r="K59">
        <v>7658.15</v>
      </c>
    </row>
    <row r="60" spans="1:11" x14ac:dyDescent="0.25">
      <c r="A60" t="s">
        <v>210</v>
      </c>
      <c r="B60">
        <v>2</v>
      </c>
      <c r="C60" t="s">
        <v>216</v>
      </c>
      <c r="D60">
        <v>6242</v>
      </c>
      <c r="E60">
        <v>1124.4806152000001</v>
      </c>
      <c r="F60">
        <v>1506.4159436</v>
      </c>
      <c r="G60" t="s">
        <v>199</v>
      </c>
      <c r="H60">
        <v>1128.67</v>
      </c>
      <c r="I60">
        <v>20.026599999999998</v>
      </c>
      <c r="J60">
        <v>1090.0899999999999</v>
      </c>
      <c r="K60">
        <v>1168.6099999999999</v>
      </c>
    </row>
    <row r="61" spans="1:11" x14ac:dyDescent="0.25">
      <c r="A61" t="s">
        <v>211</v>
      </c>
      <c r="B61">
        <v>2</v>
      </c>
      <c r="C61" t="s">
        <v>196</v>
      </c>
      <c r="D61">
        <v>2195</v>
      </c>
      <c r="E61">
        <v>61121.113440000001</v>
      </c>
      <c r="F61">
        <v>67962.504681000006</v>
      </c>
      <c r="G61" t="s">
        <v>197</v>
      </c>
      <c r="H61">
        <v>61121</v>
      </c>
      <c r="I61">
        <v>1450.28</v>
      </c>
      <c r="J61">
        <v>58344</v>
      </c>
      <c r="K61">
        <v>64031</v>
      </c>
    </row>
    <row r="62" spans="1:11" x14ac:dyDescent="0.25">
      <c r="A62" t="s">
        <v>211</v>
      </c>
      <c r="B62">
        <v>2</v>
      </c>
      <c r="C62" t="s">
        <v>216</v>
      </c>
      <c r="D62">
        <v>6242</v>
      </c>
      <c r="E62">
        <v>5917.7851650000002</v>
      </c>
      <c r="F62">
        <v>16897.094971999999</v>
      </c>
      <c r="G62" t="s">
        <v>199</v>
      </c>
      <c r="H62">
        <v>5926.93</v>
      </c>
      <c r="I62">
        <v>215.84</v>
      </c>
      <c r="J62">
        <v>5518.64</v>
      </c>
      <c r="K62">
        <v>6365.43</v>
      </c>
    </row>
    <row r="63" spans="1:11" x14ac:dyDescent="0.25">
      <c r="A63" t="s">
        <v>212</v>
      </c>
      <c r="B63">
        <v>2</v>
      </c>
      <c r="C63" t="s">
        <v>196</v>
      </c>
      <c r="D63">
        <v>2195</v>
      </c>
      <c r="E63">
        <v>57452.509794999998</v>
      </c>
      <c r="F63">
        <v>65678.904435000004</v>
      </c>
      <c r="G63" t="s">
        <v>197</v>
      </c>
      <c r="H63">
        <v>57453</v>
      </c>
      <c r="I63">
        <v>1401.55</v>
      </c>
      <c r="J63">
        <v>54770</v>
      </c>
      <c r="K63">
        <v>60266</v>
      </c>
    </row>
    <row r="64" spans="1:11" x14ac:dyDescent="0.25">
      <c r="A64" t="s">
        <v>212</v>
      </c>
      <c r="B64">
        <v>2</v>
      </c>
      <c r="C64" t="s">
        <v>216</v>
      </c>
      <c r="D64">
        <v>6242</v>
      </c>
      <c r="E64">
        <v>4600.8434797</v>
      </c>
      <c r="F64">
        <v>16164.511793</v>
      </c>
      <c r="G64" t="s">
        <v>199</v>
      </c>
      <c r="H64">
        <v>4599.59</v>
      </c>
      <c r="I64">
        <v>204.41</v>
      </c>
      <c r="J64">
        <v>4215.8999999999996</v>
      </c>
      <c r="K64">
        <v>5018.1899999999996</v>
      </c>
    </row>
    <row r="65" spans="1:11" x14ac:dyDescent="0.25">
      <c r="A65" t="s">
        <v>213</v>
      </c>
      <c r="B65">
        <v>2</v>
      </c>
      <c r="C65" t="s">
        <v>196</v>
      </c>
      <c r="D65">
        <v>2195</v>
      </c>
      <c r="E65">
        <v>7959.2077448999999</v>
      </c>
      <c r="F65">
        <v>6357.2341312999997</v>
      </c>
      <c r="G65" t="s">
        <v>197</v>
      </c>
      <c r="H65">
        <v>7959.21</v>
      </c>
      <c r="I65">
        <v>135.66</v>
      </c>
      <c r="J65">
        <v>7697.71</v>
      </c>
      <c r="K65">
        <v>8229.59</v>
      </c>
    </row>
    <row r="66" spans="1:11" x14ac:dyDescent="0.25">
      <c r="A66" t="s">
        <v>213</v>
      </c>
      <c r="B66">
        <v>2</v>
      </c>
      <c r="C66" t="s">
        <v>216</v>
      </c>
      <c r="D66">
        <v>6242</v>
      </c>
      <c r="E66">
        <v>1389.4495354000001</v>
      </c>
      <c r="F66">
        <v>1849.0717875</v>
      </c>
      <c r="G66" t="s">
        <v>199</v>
      </c>
      <c r="H66">
        <v>1393.7</v>
      </c>
      <c r="I66">
        <v>24.3626</v>
      </c>
      <c r="J66">
        <v>1346.76</v>
      </c>
      <c r="K66">
        <v>1442.28</v>
      </c>
    </row>
    <row r="68" spans="1:11" x14ac:dyDescent="0.25">
      <c r="A68" s="69" t="s">
        <v>214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DA4A0-5B4C-4BFD-A33C-7A9FD7516911}">
  <dimension ref="A1:K68"/>
  <sheetViews>
    <sheetView workbookViewId="0">
      <pane ySplit="6" topLeftCell="A7" activePane="bottomLeft" state="frozen"/>
      <selection activeCell="H10" sqref="H10:I10"/>
      <selection pane="bottomLeft"/>
    </sheetView>
  </sheetViews>
  <sheetFormatPr defaultRowHeight="15" x14ac:dyDescent="0.25"/>
  <cols>
    <col min="1" max="1" width="25.7109375" customWidth="1"/>
    <col min="3" max="3" width="7.28515625" bestFit="1" customWidth="1"/>
    <col min="4" max="4" width="12.28515625" bestFit="1" customWidth="1"/>
    <col min="5" max="5" width="16.140625" bestFit="1" customWidth="1"/>
    <col min="6" max="6" width="17.42578125" bestFit="1" customWidth="1"/>
    <col min="7" max="7" width="8.140625" bestFit="1" customWidth="1"/>
    <col min="8" max="8" width="8" bestFit="1" customWidth="1"/>
    <col min="9" max="9" width="9.28515625" bestFit="1" customWidth="1"/>
    <col min="10" max="10" width="9.42578125" bestFit="1" customWidth="1"/>
    <col min="11" max="11" width="9.5703125" bestFit="1" customWidth="1"/>
  </cols>
  <sheetData>
    <row r="1" spans="1:11" x14ac:dyDescent="0.25">
      <c r="A1" s="68" t="str">
        <f>'Methods - Data Sources'!A1</f>
        <v>ICES Data &amp; Analytic Services - Third Party Research</v>
      </c>
    </row>
    <row r="2" spans="1:11" x14ac:dyDescent="0.25">
      <c r="A2" s="68" t="str">
        <f>'Methods - Data Sources'!A2</f>
        <v>2018 0970 154 000</v>
      </c>
    </row>
    <row r="4" spans="1:11" x14ac:dyDescent="0.25">
      <c r="A4" s="27" t="s">
        <v>221</v>
      </c>
    </row>
    <row r="6" spans="1:11" x14ac:dyDescent="0.25">
      <c r="A6" s="28" t="s">
        <v>184</v>
      </c>
      <c r="B6" s="28" t="s">
        <v>185</v>
      </c>
      <c r="C6" s="28" t="s">
        <v>186</v>
      </c>
      <c r="D6" s="28" t="s">
        <v>187</v>
      </c>
      <c r="E6" s="28" t="s">
        <v>188</v>
      </c>
      <c r="F6" s="28" t="s">
        <v>189</v>
      </c>
      <c r="G6" s="28" t="s">
        <v>190</v>
      </c>
      <c r="H6" s="28" t="s">
        <v>191</v>
      </c>
      <c r="I6" s="28" t="s">
        <v>192</v>
      </c>
      <c r="J6" s="28" t="s">
        <v>193</v>
      </c>
      <c r="K6" s="28" t="s">
        <v>194</v>
      </c>
    </row>
    <row r="7" spans="1:11" x14ac:dyDescent="0.25">
      <c r="A7" t="s">
        <v>195</v>
      </c>
      <c r="B7">
        <v>1</v>
      </c>
      <c r="C7" t="s">
        <v>196</v>
      </c>
      <c r="D7">
        <v>22825</v>
      </c>
      <c r="E7">
        <v>819.12665935999996</v>
      </c>
      <c r="F7">
        <v>2767.4460955999998</v>
      </c>
      <c r="G7" t="s">
        <v>197</v>
      </c>
      <c r="H7">
        <v>819.13</v>
      </c>
      <c r="I7">
        <v>18.317399999999999</v>
      </c>
      <c r="J7">
        <v>784</v>
      </c>
      <c r="K7">
        <v>855.83</v>
      </c>
    </row>
    <row r="8" spans="1:11" x14ac:dyDescent="0.25">
      <c r="A8" t="s">
        <v>195</v>
      </c>
      <c r="B8">
        <v>1</v>
      </c>
      <c r="C8" t="s">
        <v>198</v>
      </c>
      <c r="D8">
        <v>73017</v>
      </c>
      <c r="E8">
        <v>385.16490679999998</v>
      </c>
      <c r="F8">
        <v>708.48107289999996</v>
      </c>
      <c r="G8" t="s">
        <v>199</v>
      </c>
      <c r="H8">
        <v>385.68</v>
      </c>
      <c r="I8">
        <v>2.7090000000000001</v>
      </c>
      <c r="J8">
        <v>380.41</v>
      </c>
      <c r="K8">
        <v>391.03</v>
      </c>
    </row>
    <row r="9" spans="1:11" x14ac:dyDescent="0.25">
      <c r="A9" t="s">
        <v>200</v>
      </c>
      <c r="B9">
        <v>1</v>
      </c>
      <c r="C9" t="s">
        <v>196</v>
      </c>
      <c r="D9">
        <v>22825</v>
      </c>
      <c r="E9">
        <v>16217.183483000001</v>
      </c>
      <c r="F9">
        <v>39679.196006999999</v>
      </c>
      <c r="G9" s="69"/>
      <c r="H9" s="69"/>
      <c r="I9" s="69"/>
      <c r="J9" s="69"/>
      <c r="K9" s="69"/>
    </row>
    <row r="10" spans="1:11" x14ac:dyDescent="0.25">
      <c r="A10" t="s">
        <v>200</v>
      </c>
      <c r="B10">
        <v>1</v>
      </c>
      <c r="C10" t="s">
        <v>198</v>
      </c>
      <c r="D10">
        <v>73017</v>
      </c>
      <c r="E10">
        <v>2292.5107852000001</v>
      </c>
      <c r="F10">
        <v>11895.552899</v>
      </c>
      <c r="G10" s="69"/>
      <c r="H10" s="69"/>
      <c r="I10" s="69"/>
      <c r="J10" s="69"/>
      <c r="K10" s="69"/>
    </row>
    <row r="11" spans="1:11" x14ac:dyDescent="0.25">
      <c r="A11" t="s">
        <v>201</v>
      </c>
      <c r="B11">
        <v>1</v>
      </c>
      <c r="C11" t="s">
        <v>196</v>
      </c>
      <c r="D11">
        <v>22825</v>
      </c>
      <c r="E11">
        <v>2634.2955530999998</v>
      </c>
      <c r="F11">
        <v>10406.105095000001</v>
      </c>
      <c r="G11" s="69"/>
      <c r="H11" s="69"/>
      <c r="I11" s="69"/>
      <c r="J11" s="69"/>
      <c r="K11" s="69"/>
    </row>
    <row r="12" spans="1:11" x14ac:dyDescent="0.25">
      <c r="A12" t="s">
        <v>201</v>
      </c>
      <c r="B12">
        <v>1</v>
      </c>
      <c r="C12" t="s">
        <v>198</v>
      </c>
      <c r="D12">
        <v>73017</v>
      </c>
      <c r="E12">
        <v>1254.9625019</v>
      </c>
      <c r="F12">
        <v>7153.0302771999995</v>
      </c>
      <c r="G12" s="69"/>
      <c r="H12" s="69"/>
      <c r="I12" s="69"/>
      <c r="J12" s="69"/>
      <c r="K12" s="69"/>
    </row>
    <row r="13" spans="1:11" x14ac:dyDescent="0.25">
      <c r="A13" t="s">
        <v>202</v>
      </c>
      <c r="B13">
        <v>1</v>
      </c>
      <c r="C13" t="s">
        <v>196</v>
      </c>
      <c r="D13">
        <v>22825</v>
      </c>
      <c r="E13">
        <v>707.90111720000004</v>
      </c>
      <c r="F13">
        <v>5000.4500631000001</v>
      </c>
      <c r="G13" s="69"/>
      <c r="H13" s="69"/>
      <c r="I13" s="69"/>
      <c r="J13" s="69"/>
      <c r="K13" s="69"/>
    </row>
    <row r="14" spans="1:11" x14ac:dyDescent="0.25">
      <c r="A14" t="s">
        <v>202</v>
      </c>
      <c r="B14">
        <v>1</v>
      </c>
      <c r="C14" t="s">
        <v>198</v>
      </c>
      <c r="D14">
        <v>73017</v>
      </c>
      <c r="E14">
        <v>286.42102524000001</v>
      </c>
      <c r="F14">
        <v>2658.3981385000002</v>
      </c>
      <c r="G14" s="69"/>
      <c r="H14" s="69"/>
      <c r="I14" s="69"/>
      <c r="J14" s="69"/>
      <c r="K14" s="69"/>
    </row>
    <row r="15" spans="1:11" x14ac:dyDescent="0.25">
      <c r="A15" t="s">
        <v>203</v>
      </c>
      <c r="B15">
        <v>1</v>
      </c>
      <c r="C15" t="s">
        <v>196</v>
      </c>
      <c r="D15">
        <v>22825</v>
      </c>
      <c r="E15">
        <v>3389.8789485000002</v>
      </c>
      <c r="F15">
        <v>15408.904941999999</v>
      </c>
      <c r="G15" s="69"/>
      <c r="H15" s="69"/>
      <c r="I15" s="69"/>
      <c r="J15" s="69"/>
      <c r="K15" s="69"/>
    </row>
    <row r="16" spans="1:11" x14ac:dyDescent="0.25">
      <c r="A16" t="s">
        <v>203</v>
      </c>
      <c r="B16">
        <v>1</v>
      </c>
      <c r="C16" t="s">
        <v>198</v>
      </c>
      <c r="D16">
        <v>73017</v>
      </c>
      <c r="E16">
        <v>86.674883930999997</v>
      </c>
      <c r="F16">
        <v>2617.2232807</v>
      </c>
      <c r="G16" s="69"/>
      <c r="H16" s="69"/>
      <c r="I16" s="69"/>
      <c r="J16" s="69"/>
      <c r="K16" s="69"/>
    </row>
    <row r="17" spans="1:11" x14ac:dyDescent="0.25">
      <c r="A17" t="s">
        <v>204</v>
      </c>
      <c r="B17">
        <v>1</v>
      </c>
      <c r="C17" t="s">
        <v>196</v>
      </c>
      <c r="D17">
        <v>22825</v>
      </c>
      <c r="E17">
        <v>820.35071194</v>
      </c>
      <c r="F17">
        <v>1142.8124041000001</v>
      </c>
      <c r="G17" t="s">
        <v>197</v>
      </c>
      <c r="H17">
        <v>820.35</v>
      </c>
      <c r="I17">
        <v>7.5640999999999998</v>
      </c>
      <c r="J17">
        <v>805.66</v>
      </c>
      <c r="K17">
        <v>835.31</v>
      </c>
    </row>
    <row r="18" spans="1:11" x14ac:dyDescent="0.25">
      <c r="A18" t="s">
        <v>204</v>
      </c>
      <c r="B18">
        <v>1</v>
      </c>
      <c r="C18" t="s">
        <v>198</v>
      </c>
      <c r="D18">
        <v>73017</v>
      </c>
      <c r="E18">
        <v>253.51831765</v>
      </c>
      <c r="F18">
        <v>574.58301351</v>
      </c>
      <c r="G18" t="s">
        <v>199</v>
      </c>
      <c r="H18">
        <v>255.56</v>
      </c>
      <c r="I18">
        <v>2.2555000000000001</v>
      </c>
      <c r="J18">
        <v>251.18</v>
      </c>
      <c r="K18">
        <v>260.02</v>
      </c>
    </row>
    <row r="19" spans="1:11" x14ac:dyDescent="0.25">
      <c r="A19" t="s">
        <v>205</v>
      </c>
      <c r="B19">
        <v>1</v>
      </c>
      <c r="C19" t="s">
        <v>196</v>
      </c>
      <c r="D19">
        <v>22825</v>
      </c>
      <c r="E19">
        <v>1483.5582036999999</v>
      </c>
      <c r="F19">
        <v>6648.1866161999997</v>
      </c>
      <c r="G19" s="69"/>
      <c r="H19" s="69"/>
      <c r="I19" s="69"/>
      <c r="J19" s="69"/>
      <c r="K19" s="69"/>
    </row>
    <row r="20" spans="1:11" x14ac:dyDescent="0.25">
      <c r="A20" t="s">
        <v>205</v>
      </c>
      <c r="B20">
        <v>1</v>
      </c>
      <c r="C20" t="s">
        <v>198</v>
      </c>
      <c r="D20">
        <v>73017</v>
      </c>
      <c r="E20">
        <v>226.78379007999999</v>
      </c>
      <c r="F20">
        <v>2477.0006628000001</v>
      </c>
      <c r="G20" s="69"/>
      <c r="H20" s="69"/>
      <c r="I20" s="69"/>
      <c r="J20" s="69"/>
      <c r="K20" s="69"/>
    </row>
    <row r="21" spans="1:11" x14ac:dyDescent="0.25">
      <c r="A21" t="s">
        <v>206</v>
      </c>
      <c r="B21">
        <v>1</v>
      </c>
      <c r="C21" t="s">
        <v>196</v>
      </c>
      <c r="D21">
        <v>22825</v>
      </c>
      <c r="E21">
        <v>3583.2726395999998</v>
      </c>
      <c r="F21">
        <v>8600.5111233000007</v>
      </c>
      <c r="G21" t="s">
        <v>197</v>
      </c>
      <c r="H21">
        <v>3583.27</v>
      </c>
      <c r="I21">
        <v>56.925800000000002</v>
      </c>
      <c r="J21">
        <v>3473.42</v>
      </c>
      <c r="K21">
        <v>3696.6</v>
      </c>
    </row>
    <row r="22" spans="1:11" x14ac:dyDescent="0.25">
      <c r="A22" t="s">
        <v>206</v>
      </c>
      <c r="B22">
        <v>1</v>
      </c>
      <c r="C22" t="s">
        <v>198</v>
      </c>
      <c r="D22">
        <v>73017</v>
      </c>
      <c r="E22">
        <v>1983.8259582999999</v>
      </c>
      <c r="F22">
        <v>3671.6143931000001</v>
      </c>
      <c r="G22" t="s">
        <v>199</v>
      </c>
      <c r="H22">
        <v>1991.6</v>
      </c>
      <c r="I22">
        <v>14.5479</v>
      </c>
      <c r="J22">
        <v>1963.29</v>
      </c>
      <c r="K22">
        <v>2020.32</v>
      </c>
    </row>
    <row r="23" spans="1:11" x14ac:dyDescent="0.25">
      <c r="A23" t="s">
        <v>207</v>
      </c>
      <c r="B23">
        <v>1</v>
      </c>
      <c r="C23" t="s">
        <v>196</v>
      </c>
      <c r="D23">
        <v>22825</v>
      </c>
      <c r="E23">
        <v>408.25196056999999</v>
      </c>
      <c r="F23">
        <v>7217.0042665999999</v>
      </c>
      <c r="G23" s="69"/>
      <c r="H23" s="69"/>
      <c r="I23" s="69"/>
      <c r="J23" s="69"/>
      <c r="K23" s="69"/>
    </row>
    <row r="24" spans="1:11" x14ac:dyDescent="0.25">
      <c r="A24" t="s">
        <v>207</v>
      </c>
      <c r="B24">
        <v>1</v>
      </c>
      <c r="C24" t="s">
        <v>198</v>
      </c>
      <c r="D24">
        <v>73017</v>
      </c>
      <c r="E24">
        <v>119.30859937</v>
      </c>
      <c r="F24">
        <v>3878.9062095999998</v>
      </c>
      <c r="G24" s="69"/>
      <c r="H24" s="69"/>
      <c r="I24" s="69"/>
      <c r="J24" s="69"/>
      <c r="K24" s="69"/>
    </row>
    <row r="25" spans="1:11" x14ac:dyDescent="0.25">
      <c r="A25" t="s">
        <v>208</v>
      </c>
      <c r="B25">
        <v>1</v>
      </c>
      <c r="C25" t="s">
        <v>196</v>
      </c>
      <c r="D25">
        <v>22825</v>
      </c>
      <c r="E25">
        <v>1694.3515881999999</v>
      </c>
      <c r="F25">
        <v>1963.6175083999999</v>
      </c>
      <c r="G25" t="s">
        <v>197</v>
      </c>
      <c r="H25">
        <v>1694.35</v>
      </c>
      <c r="I25">
        <v>12.997</v>
      </c>
      <c r="J25">
        <v>1669.07</v>
      </c>
      <c r="K25">
        <v>1720.02</v>
      </c>
    </row>
    <row r="26" spans="1:11" x14ac:dyDescent="0.25">
      <c r="A26" t="s">
        <v>208</v>
      </c>
      <c r="B26">
        <v>1</v>
      </c>
      <c r="C26" t="s">
        <v>198</v>
      </c>
      <c r="D26">
        <v>73017</v>
      </c>
      <c r="E26">
        <v>577.05943821000005</v>
      </c>
      <c r="F26">
        <v>1115.2391693</v>
      </c>
      <c r="G26" t="s">
        <v>199</v>
      </c>
      <c r="H26">
        <v>582.33000000000004</v>
      </c>
      <c r="I26">
        <v>4.4516999999999998</v>
      </c>
      <c r="J26">
        <v>573.66999999999996</v>
      </c>
      <c r="K26">
        <v>591.12</v>
      </c>
    </row>
    <row r="27" spans="1:11" x14ac:dyDescent="0.25">
      <c r="A27" t="s">
        <v>209</v>
      </c>
      <c r="B27">
        <v>1</v>
      </c>
      <c r="C27" t="s">
        <v>196</v>
      </c>
      <c r="D27">
        <v>22825</v>
      </c>
      <c r="E27">
        <v>623.69791895000003</v>
      </c>
      <c r="F27">
        <v>1699.3481537</v>
      </c>
      <c r="G27" t="s">
        <v>197</v>
      </c>
      <c r="H27">
        <v>623.70000000000005</v>
      </c>
      <c r="I27">
        <v>11.2478</v>
      </c>
      <c r="J27">
        <v>602.04</v>
      </c>
      <c r="K27">
        <v>646.14</v>
      </c>
    </row>
    <row r="28" spans="1:11" x14ac:dyDescent="0.25">
      <c r="A28" t="s">
        <v>209</v>
      </c>
      <c r="B28">
        <v>1</v>
      </c>
      <c r="C28" t="s">
        <v>198</v>
      </c>
      <c r="D28">
        <v>73017</v>
      </c>
      <c r="E28">
        <v>272.46783626000001</v>
      </c>
      <c r="F28">
        <v>934.15101420999997</v>
      </c>
      <c r="G28" t="s">
        <v>199</v>
      </c>
      <c r="H28">
        <v>272.97000000000003</v>
      </c>
      <c r="I28">
        <v>3.5438999999999998</v>
      </c>
      <c r="J28">
        <v>266.11</v>
      </c>
      <c r="K28">
        <v>280</v>
      </c>
    </row>
    <row r="29" spans="1:11" x14ac:dyDescent="0.25">
      <c r="A29" t="s">
        <v>210</v>
      </c>
      <c r="B29">
        <v>1</v>
      </c>
      <c r="C29" t="s">
        <v>196</v>
      </c>
      <c r="D29">
        <v>22825</v>
      </c>
      <c r="E29">
        <v>5154.8291785000001</v>
      </c>
      <c r="F29">
        <v>5210.0609341999998</v>
      </c>
      <c r="G29" t="s">
        <v>197</v>
      </c>
      <c r="H29">
        <v>5154.83</v>
      </c>
      <c r="I29">
        <v>34.4848</v>
      </c>
      <c r="J29">
        <v>5087.68</v>
      </c>
      <c r="K29">
        <v>5222.8599999999997</v>
      </c>
    </row>
    <row r="30" spans="1:11" x14ac:dyDescent="0.25">
      <c r="A30" t="s">
        <v>210</v>
      </c>
      <c r="B30">
        <v>1</v>
      </c>
      <c r="C30" t="s">
        <v>198</v>
      </c>
      <c r="D30">
        <v>73017</v>
      </c>
      <c r="E30">
        <v>1821.7458674</v>
      </c>
      <c r="F30">
        <v>2134.6104083</v>
      </c>
      <c r="G30" t="s">
        <v>199</v>
      </c>
      <c r="H30">
        <v>1829.47</v>
      </c>
      <c r="I30">
        <v>8.5056999999999992</v>
      </c>
      <c r="J30">
        <v>1812.87</v>
      </c>
      <c r="K30">
        <v>1846.21</v>
      </c>
    </row>
    <row r="31" spans="1:11" x14ac:dyDescent="0.25">
      <c r="A31" t="s">
        <v>211</v>
      </c>
      <c r="B31">
        <v>1</v>
      </c>
      <c r="C31" t="s">
        <v>196</v>
      </c>
      <c r="D31">
        <v>22825</v>
      </c>
      <c r="E31">
        <v>42027.135816000002</v>
      </c>
      <c r="F31">
        <v>58302.325928999999</v>
      </c>
      <c r="G31" t="s">
        <v>197</v>
      </c>
      <c r="H31">
        <v>42027</v>
      </c>
      <c r="I31">
        <v>385.9</v>
      </c>
      <c r="J31">
        <v>41278</v>
      </c>
      <c r="K31">
        <v>42790</v>
      </c>
    </row>
    <row r="32" spans="1:11" x14ac:dyDescent="0.25">
      <c r="A32" t="s">
        <v>211</v>
      </c>
      <c r="B32">
        <v>1</v>
      </c>
      <c r="C32" t="s">
        <v>198</v>
      </c>
      <c r="D32">
        <v>73017</v>
      </c>
      <c r="E32">
        <v>10683.485408</v>
      </c>
      <c r="F32">
        <v>21547.236505000001</v>
      </c>
      <c r="G32" t="s">
        <v>199</v>
      </c>
      <c r="H32">
        <v>10807</v>
      </c>
      <c r="I32">
        <v>87.4345</v>
      </c>
      <c r="J32">
        <v>10637</v>
      </c>
      <c r="K32">
        <v>10980</v>
      </c>
    </row>
    <row r="33" spans="1:11" x14ac:dyDescent="0.25">
      <c r="A33" t="s">
        <v>212</v>
      </c>
      <c r="B33">
        <v>1</v>
      </c>
      <c r="C33" t="s">
        <v>196</v>
      </c>
      <c r="D33">
        <v>22825</v>
      </c>
      <c r="E33">
        <v>38443.937086999998</v>
      </c>
      <c r="F33">
        <v>57368.715798999998</v>
      </c>
      <c r="G33" t="s">
        <v>197</v>
      </c>
      <c r="H33">
        <v>38444</v>
      </c>
      <c r="I33">
        <v>379.72</v>
      </c>
      <c r="J33">
        <v>37707</v>
      </c>
      <c r="K33">
        <v>39195</v>
      </c>
    </row>
    <row r="34" spans="1:11" x14ac:dyDescent="0.25">
      <c r="A34" t="s">
        <v>212</v>
      </c>
      <c r="B34">
        <v>1</v>
      </c>
      <c r="C34" t="s">
        <v>198</v>
      </c>
      <c r="D34">
        <v>73017</v>
      </c>
      <c r="E34">
        <v>8699.7991973999997</v>
      </c>
      <c r="F34">
        <v>20697.670595</v>
      </c>
      <c r="G34" t="s">
        <v>199</v>
      </c>
      <c r="H34">
        <v>8797.0300000000007</v>
      </c>
      <c r="I34">
        <v>83.006</v>
      </c>
      <c r="J34">
        <v>8635.84</v>
      </c>
      <c r="K34">
        <v>8961.23</v>
      </c>
    </row>
    <row r="35" spans="1:11" x14ac:dyDescent="0.25">
      <c r="A35" t="s">
        <v>213</v>
      </c>
      <c r="B35">
        <v>1</v>
      </c>
      <c r="C35" t="s">
        <v>196</v>
      </c>
      <c r="D35">
        <v>22825</v>
      </c>
      <c r="E35">
        <v>5973.9014676999996</v>
      </c>
      <c r="F35">
        <v>6142.2725039999996</v>
      </c>
      <c r="G35" t="s">
        <v>197</v>
      </c>
      <c r="H35">
        <v>5973.9</v>
      </c>
      <c r="I35">
        <v>40.655000000000001</v>
      </c>
      <c r="J35">
        <v>5894.75</v>
      </c>
      <c r="K35">
        <v>6054.12</v>
      </c>
    </row>
    <row r="36" spans="1:11" x14ac:dyDescent="0.25">
      <c r="A36" t="s">
        <v>213</v>
      </c>
      <c r="B36">
        <v>1</v>
      </c>
      <c r="C36" t="s">
        <v>198</v>
      </c>
      <c r="D36">
        <v>73017</v>
      </c>
      <c r="E36">
        <v>2206.8015531000001</v>
      </c>
      <c r="F36">
        <v>2429.3509512999999</v>
      </c>
      <c r="G36" t="s">
        <v>199</v>
      </c>
      <c r="H36">
        <v>2215.9299999999998</v>
      </c>
      <c r="I36">
        <v>9.6820000000000004</v>
      </c>
      <c r="J36">
        <v>2197.04</v>
      </c>
      <c r="K36">
        <v>2234.9899999999998</v>
      </c>
    </row>
    <row r="37" spans="1:11" x14ac:dyDescent="0.25">
      <c r="A37" t="s">
        <v>195</v>
      </c>
      <c r="B37">
        <v>2</v>
      </c>
      <c r="C37" t="s">
        <v>196</v>
      </c>
      <c r="D37">
        <v>22825</v>
      </c>
      <c r="E37">
        <v>614.06624314999999</v>
      </c>
      <c r="F37">
        <v>1037.1889587000001</v>
      </c>
      <c r="G37" t="s">
        <v>197</v>
      </c>
      <c r="H37">
        <v>614.07000000000005</v>
      </c>
      <c r="I37">
        <v>6.8650000000000002</v>
      </c>
      <c r="J37">
        <v>600.76</v>
      </c>
      <c r="K37">
        <v>627.66999999999996</v>
      </c>
    </row>
    <row r="38" spans="1:11" x14ac:dyDescent="0.25">
      <c r="A38" t="s">
        <v>195</v>
      </c>
      <c r="B38">
        <v>2</v>
      </c>
      <c r="C38" t="s">
        <v>198</v>
      </c>
      <c r="D38">
        <v>73017</v>
      </c>
      <c r="E38">
        <v>360.5247956</v>
      </c>
      <c r="F38">
        <v>728.94850959999997</v>
      </c>
      <c r="G38" t="s">
        <v>199</v>
      </c>
      <c r="H38">
        <v>360.99</v>
      </c>
      <c r="I38">
        <v>2.7395</v>
      </c>
      <c r="J38">
        <v>355.66</v>
      </c>
      <c r="K38">
        <v>366.4</v>
      </c>
    </row>
    <row r="39" spans="1:11" x14ac:dyDescent="0.25">
      <c r="A39" t="s">
        <v>200</v>
      </c>
      <c r="B39">
        <v>2</v>
      </c>
      <c r="C39" t="s">
        <v>196</v>
      </c>
      <c r="D39">
        <v>22825</v>
      </c>
      <c r="E39">
        <v>7478.3784009000001</v>
      </c>
      <c r="F39">
        <v>26214.081193999999</v>
      </c>
      <c r="G39" s="69"/>
      <c r="H39" s="69"/>
      <c r="I39" s="69"/>
      <c r="J39" s="69"/>
      <c r="K39" s="69"/>
    </row>
    <row r="40" spans="1:11" x14ac:dyDescent="0.25">
      <c r="A40" t="s">
        <v>200</v>
      </c>
      <c r="B40">
        <v>2</v>
      </c>
      <c r="C40" t="s">
        <v>198</v>
      </c>
      <c r="D40">
        <v>73017</v>
      </c>
      <c r="E40">
        <v>2161.4667405999999</v>
      </c>
      <c r="F40">
        <v>10277.200423</v>
      </c>
      <c r="G40" s="69"/>
      <c r="H40" s="69"/>
      <c r="I40" s="69"/>
      <c r="J40" s="69"/>
      <c r="K40" s="69"/>
    </row>
    <row r="41" spans="1:11" x14ac:dyDescent="0.25">
      <c r="A41" t="s">
        <v>201</v>
      </c>
      <c r="B41">
        <v>2</v>
      </c>
      <c r="C41" t="s">
        <v>196</v>
      </c>
      <c r="D41">
        <v>22825</v>
      </c>
      <c r="E41">
        <v>3365.7203067</v>
      </c>
      <c r="F41">
        <v>11822.241305</v>
      </c>
      <c r="G41" s="69"/>
      <c r="H41" s="69"/>
      <c r="I41" s="69"/>
      <c r="J41" s="69"/>
      <c r="K41" s="69"/>
    </row>
    <row r="42" spans="1:11" x14ac:dyDescent="0.25">
      <c r="A42" t="s">
        <v>201</v>
      </c>
      <c r="B42">
        <v>2</v>
      </c>
      <c r="C42" t="s">
        <v>198</v>
      </c>
      <c r="D42">
        <v>73017</v>
      </c>
      <c r="E42">
        <v>1295.7491954</v>
      </c>
      <c r="F42">
        <v>7325.3790706</v>
      </c>
      <c r="G42" s="69"/>
      <c r="H42" s="69"/>
      <c r="I42" s="69"/>
      <c r="J42" s="69"/>
      <c r="K42" s="69"/>
    </row>
    <row r="43" spans="1:11" x14ac:dyDescent="0.25">
      <c r="A43" t="s">
        <v>202</v>
      </c>
      <c r="B43">
        <v>2</v>
      </c>
      <c r="C43" t="s">
        <v>196</v>
      </c>
      <c r="D43">
        <v>22825</v>
      </c>
      <c r="E43">
        <v>525.59610077000002</v>
      </c>
      <c r="F43">
        <v>4307.9960732999998</v>
      </c>
      <c r="G43" s="69"/>
      <c r="H43" s="69"/>
      <c r="I43" s="69"/>
      <c r="J43" s="69"/>
      <c r="K43" s="69"/>
    </row>
    <row r="44" spans="1:11" x14ac:dyDescent="0.25">
      <c r="A44" t="s">
        <v>202</v>
      </c>
      <c r="B44">
        <v>2</v>
      </c>
      <c r="C44" t="s">
        <v>198</v>
      </c>
      <c r="D44">
        <v>73017</v>
      </c>
      <c r="E44">
        <v>243.30758589999999</v>
      </c>
      <c r="F44">
        <v>2601.6691913999998</v>
      </c>
      <c r="G44" s="69"/>
      <c r="H44" s="69"/>
      <c r="I44" s="69"/>
      <c r="J44" s="69"/>
      <c r="K44" s="69"/>
    </row>
    <row r="45" spans="1:11" x14ac:dyDescent="0.25">
      <c r="A45" t="s">
        <v>203</v>
      </c>
      <c r="B45">
        <v>2</v>
      </c>
      <c r="C45" t="s">
        <v>196</v>
      </c>
      <c r="D45">
        <v>22825</v>
      </c>
      <c r="E45">
        <v>4739.2328587000002</v>
      </c>
      <c r="F45">
        <v>19189.364544</v>
      </c>
      <c r="G45" s="69"/>
      <c r="H45" s="69"/>
      <c r="I45" s="69"/>
      <c r="J45" s="69"/>
      <c r="K45" s="69"/>
    </row>
    <row r="46" spans="1:11" x14ac:dyDescent="0.25">
      <c r="A46" t="s">
        <v>203</v>
      </c>
      <c r="B46">
        <v>2</v>
      </c>
      <c r="C46" t="s">
        <v>198</v>
      </c>
      <c r="D46">
        <v>73017</v>
      </c>
      <c r="E46">
        <v>87.851911199</v>
      </c>
      <c r="F46">
        <v>2634.3772146000001</v>
      </c>
      <c r="G46" s="69"/>
      <c r="H46" s="69"/>
      <c r="I46" s="69"/>
      <c r="J46" s="69"/>
      <c r="K46" s="69"/>
    </row>
    <row r="47" spans="1:11" x14ac:dyDescent="0.25">
      <c r="A47" t="s">
        <v>204</v>
      </c>
      <c r="B47">
        <v>2</v>
      </c>
      <c r="C47" t="s">
        <v>196</v>
      </c>
      <c r="D47">
        <v>22825</v>
      </c>
      <c r="E47">
        <v>579.98681270999998</v>
      </c>
      <c r="F47">
        <v>1023.2391514</v>
      </c>
      <c r="G47" t="s">
        <v>197</v>
      </c>
      <c r="H47">
        <v>579.99</v>
      </c>
      <c r="I47">
        <v>6.7727000000000004</v>
      </c>
      <c r="J47">
        <v>566.86</v>
      </c>
      <c r="K47">
        <v>593.41</v>
      </c>
    </row>
    <row r="48" spans="1:11" x14ac:dyDescent="0.25">
      <c r="A48" t="s">
        <v>204</v>
      </c>
      <c r="B48">
        <v>2</v>
      </c>
      <c r="C48" t="s">
        <v>198</v>
      </c>
      <c r="D48">
        <v>73017</v>
      </c>
      <c r="E48">
        <v>243.48664009999999</v>
      </c>
      <c r="F48">
        <v>567.96730648000005</v>
      </c>
      <c r="G48" t="s">
        <v>199</v>
      </c>
      <c r="H48">
        <v>244.75</v>
      </c>
      <c r="I48">
        <v>2.1913</v>
      </c>
      <c r="J48">
        <v>240.49</v>
      </c>
      <c r="K48">
        <v>249.08</v>
      </c>
    </row>
    <row r="49" spans="1:11" x14ac:dyDescent="0.25">
      <c r="A49" t="s">
        <v>205</v>
      </c>
      <c r="B49">
        <v>2</v>
      </c>
      <c r="C49" t="s">
        <v>196</v>
      </c>
      <c r="D49">
        <v>22825</v>
      </c>
      <c r="E49">
        <v>540.35675793999997</v>
      </c>
      <c r="F49">
        <v>3869.9401317000002</v>
      </c>
      <c r="G49" s="69"/>
      <c r="H49" s="69"/>
      <c r="I49" s="69"/>
      <c r="J49" s="69"/>
      <c r="K49" s="69"/>
    </row>
    <row r="50" spans="1:11" x14ac:dyDescent="0.25">
      <c r="A50" t="s">
        <v>205</v>
      </c>
      <c r="B50">
        <v>2</v>
      </c>
      <c r="C50" t="s">
        <v>198</v>
      </c>
      <c r="D50">
        <v>73017</v>
      </c>
      <c r="E50">
        <v>212.82834134999999</v>
      </c>
      <c r="F50">
        <v>2371.2937579999998</v>
      </c>
      <c r="G50" s="69"/>
      <c r="H50" s="69"/>
      <c r="I50" s="69"/>
      <c r="J50" s="69"/>
      <c r="K50" s="69"/>
    </row>
    <row r="51" spans="1:11" x14ac:dyDescent="0.25">
      <c r="A51" t="s">
        <v>206</v>
      </c>
      <c r="B51">
        <v>2</v>
      </c>
      <c r="C51" t="s">
        <v>196</v>
      </c>
      <c r="D51">
        <v>22825</v>
      </c>
      <c r="E51">
        <v>3803.711851</v>
      </c>
      <c r="F51">
        <v>8240.6072903999993</v>
      </c>
      <c r="G51" t="s">
        <v>197</v>
      </c>
      <c r="H51">
        <v>3803.71</v>
      </c>
      <c r="I51">
        <v>54.543700000000001</v>
      </c>
      <c r="J51">
        <v>3698.3</v>
      </c>
      <c r="K51">
        <v>3912.13</v>
      </c>
    </row>
    <row r="52" spans="1:11" x14ac:dyDescent="0.25">
      <c r="A52" t="s">
        <v>206</v>
      </c>
      <c r="B52">
        <v>2</v>
      </c>
      <c r="C52" t="s">
        <v>198</v>
      </c>
      <c r="D52">
        <v>73017</v>
      </c>
      <c r="E52">
        <v>2026.1282851999999</v>
      </c>
      <c r="F52">
        <v>4049.1801820999999</v>
      </c>
      <c r="G52" t="s">
        <v>199</v>
      </c>
      <c r="H52">
        <v>2031.2</v>
      </c>
      <c r="I52">
        <v>15.6791</v>
      </c>
      <c r="J52">
        <v>2000.7</v>
      </c>
      <c r="K52">
        <v>2062.16</v>
      </c>
    </row>
    <row r="53" spans="1:11" x14ac:dyDescent="0.25">
      <c r="A53" t="s">
        <v>207</v>
      </c>
      <c r="B53">
        <v>2</v>
      </c>
      <c r="C53" t="s">
        <v>196</v>
      </c>
      <c r="D53">
        <v>22825</v>
      </c>
      <c r="E53">
        <v>310.01572836999998</v>
      </c>
      <c r="F53">
        <v>7244.3123064000001</v>
      </c>
      <c r="G53" s="69"/>
      <c r="H53" s="69"/>
      <c r="I53" s="69"/>
      <c r="J53" s="69"/>
      <c r="K53" s="69"/>
    </row>
    <row r="54" spans="1:11" x14ac:dyDescent="0.25">
      <c r="A54" t="s">
        <v>207</v>
      </c>
      <c r="B54">
        <v>2</v>
      </c>
      <c r="C54" t="s">
        <v>198</v>
      </c>
      <c r="D54">
        <v>73017</v>
      </c>
      <c r="E54">
        <v>111.34687812</v>
      </c>
      <c r="F54">
        <v>3995.7446257000001</v>
      </c>
      <c r="G54" s="69"/>
      <c r="H54" s="69"/>
      <c r="I54" s="69"/>
      <c r="J54" s="69"/>
      <c r="K54" s="69"/>
    </row>
    <row r="55" spans="1:11" x14ac:dyDescent="0.25">
      <c r="A55" t="s">
        <v>208</v>
      </c>
      <c r="B55">
        <v>2</v>
      </c>
      <c r="C55" t="s">
        <v>196</v>
      </c>
      <c r="D55">
        <v>22825</v>
      </c>
      <c r="E55">
        <v>1172.5430449</v>
      </c>
      <c r="F55">
        <v>1682.7174030000001</v>
      </c>
      <c r="G55" t="s">
        <v>197</v>
      </c>
      <c r="H55">
        <v>1172.54</v>
      </c>
      <c r="I55">
        <v>11.137700000000001</v>
      </c>
      <c r="J55">
        <v>1150.92</v>
      </c>
      <c r="K55">
        <v>1194.58</v>
      </c>
    </row>
    <row r="56" spans="1:11" x14ac:dyDescent="0.25">
      <c r="A56" t="s">
        <v>208</v>
      </c>
      <c r="B56">
        <v>2</v>
      </c>
      <c r="C56" t="s">
        <v>198</v>
      </c>
      <c r="D56">
        <v>73017</v>
      </c>
      <c r="E56">
        <v>521.90361149</v>
      </c>
      <c r="F56">
        <v>1031.5672795</v>
      </c>
      <c r="G56" t="s">
        <v>199</v>
      </c>
      <c r="H56">
        <v>524.37</v>
      </c>
      <c r="I56">
        <v>4.0122</v>
      </c>
      <c r="J56">
        <v>516.57000000000005</v>
      </c>
      <c r="K56">
        <v>532.29999999999995</v>
      </c>
    </row>
    <row r="57" spans="1:11" x14ac:dyDescent="0.25">
      <c r="A57" t="s">
        <v>209</v>
      </c>
      <c r="B57">
        <v>2</v>
      </c>
      <c r="C57" t="s">
        <v>196</v>
      </c>
      <c r="D57">
        <v>22825</v>
      </c>
      <c r="E57">
        <v>460.92749178999998</v>
      </c>
      <c r="F57">
        <v>1489.3454936000001</v>
      </c>
      <c r="G57" t="s">
        <v>197</v>
      </c>
      <c r="H57">
        <v>460.93</v>
      </c>
      <c r="I57">
        <v>9.8577999999999992</v>
      </c>
      <c r="J57">
        <v>442.01</v>
      </c>
      <c r="K57">
        <v>480.66</v>
      </c>
    </row>
    <row r="58" spans="1:11" x14ac:dyDescent="0.25">
      <c r="A58" t="s">
        <v>209</v>
      </c>
      <c r="B58">
        <v>2</v>
      </c>
      <c r="C58" t="s">
        <v>198</v>
      </c>
      <c r="D58">
        <v>73017</v>
      </c>
      <c r="E58">
        <v>257.31048934</v>
      </c>
      <c r="F58">
        <v>913.41267790999996</v>
      </c>
      <c r="G58" t="s">
        <v>199</v>
      </c>
      <c r="H58">
        <v>257.56</v>
      </c>
      <c r="I58">
        <v>3.4232999999999998</v>
      </c>
      <c r="J58">
        <v>250.94</v>
      </c>
      <c r="K58">
        <v>264.36</v>
      </c>
    </row>
    <row r="59" spans="1:11" x14ac:dyDescent="0.25">
      <c r="A59" t="s">
        <v>210</v>
      </c>
      <c r="B59">
        <v>2</v>
      </c>
      <c r="C59" t="s">
        <v>196</v>
      </c>
      <c r="D59">
        <v>22825</v>
      </c>
      <c r="E59">
        <v>3639.3171521999998</v>
      </c>
      <c r="F59">
        <v>4246.4523201000002</v>
      </c>
      <c r="G59" t="s">
        <v>197</v>
      </c>
      <c r="H59">
        <v>3639.32</v>
      </c>
      <c r="I59">
        <v>28.1068</v>
      </c>
      <c r="J59">
        <v>3584.64</v>
      </c>
      <c r="K59">
        <v>3694.82</v>
      </c>
    </row>
    <row r="60" spans="1:11" x14ac:dyDescent="0.25">
      <c r="A60" t="s">
        <v>210</v>
      </c>
      <c r="B60">
        <v>2</v>
      </c>
      <c r="C60" t="s">
        <v>198</v>
      </c>
      <c r="D60">
        <v>73017</v>
      </c>
      <c r="E60">
        <v>1690.190216</v>
      </c>
      <c r="F60">
        <v>2052.0531440999998</v>
      </c>
      <c r="G60" t="s">
        <v>199</v>
      </c>
      <c r="H60">
        <v>1693.75</v>
      </c>
      <c r="I60">
        <v>7.9156000000000004</v>
      </c>
      <c r="J60">
        <v>1678.3</v>
      </c>
      <c r="K60">
        <v>1709.33</v>
      </c>
    </row>
    <row r="61" spans="1:11" x14ac:dyDescent="0.25">
      <c r="A61" t="s">
        <v>211</v>
      </c>
      <c r="B61">
        <v>2</v>
      </c>
      <c r="C61" t="s">
        <v>196</v>
      </c>
      <c r="D61">
        <v>22825</v>
      </c>
      <c r="E61">
        <v>31199.830361</v>
      </c>
      <c r="F61">
        <v>47587.784088</v>
      </c>
      <c r="G61" t="s">
        <v>197</v>
      </c>
      <c r="H61">
        <v>31200</v>
      </c>
      <c r="I61">
        <v>314.98</v>
      </c>
      <c r="J61">
        <v>30589</v>
      </c>
      <c r="K61">
        <v>31823</v>
      </c>
    </row>
    <row r="62" spans="1:11" x14ac:dyDescent="0.25">
      <c r="A62" t="s">
        <v>211</v>
      </c>
      <c r="B62">
        <v>2</v>
      </c>
      <c r="C62" t="s">
        <v>198</v>
      </c>
      <c r="D62">
        <v>73017</v>
      </c>
      <c r="E62">
        <v>10283.591397</v>
      </c>
      <c r="F62">
        <v>20479.167254</v>
      </c>
      <c r="G62" t="s">
        <v>199</v>
      </c>
      <c r="H62">
        <v>10367</v>
      </c>
      <c r="I62">
        <v>81.101299999999995</v>
      </c>
      <c r="J62">
        <v>10210</v>
      </c>
      <c r="K62">
        <v>10528</v>
      </c>
    </row>
    <row r="63" spans="1:11" x14ac:dyDescent="0.25">
      <c r="A63" t="s">
        <v>212</v>
      </c>
      <c r="B63">
        <v>2</v>
      </c>
      <c r="C63" t="s">
        <v>196</v>
      </c>
      <c r="D63">
        <v>22825</v>
      </c>
      <c r="E63">
        <v>27396.198597999999</v>
      </c>
      <c r="F63">
        <v>46360.522053000001</v>
      </c>
      <c r="G63" t="s">
        <v>197</v>
      </c>
      <c r="H63">
        <v>27396</v>
      </c>
      <c r="I63">
        <v>306.86</v>
      </c>
      <c r="J63">
        <v>26801</v>
      </c>
      <c r="K63">
        <v>28004</v>
      </c>
    </row>
    <row r="64" spans="1:11" x14ac:dyDescent="0.25">
      <c r="A64" t="s">
        <v>212</v>
      </c>
      <c r="B64">
        <v>2</v>
      </c>
      <c r="C64" t="s">
        <v>198</v>
      </c>
      <c r="D64">
        <v>73017</v>
      </c>
      <c r="E64">
        <v>8257.6258405999997</v>
      </c>
      <c r="F64">
        <v>19480.842960000002</v>
      </c>
      <c r="G64" t="s">
        <v>199</v>
      </c>
      <c r="H64">
        <v>8323.1200000000008</v>
      </c>
      <c r="I64">
        <v>76.488200000000006</v>
      </c>
      <c r="J64">
        <v>8174.55</v>
      </c>
      <c r="K64">
        <v>8474.4</v>
      </c>
    </row>
    <row r="65" spans="1:11" x14ac:dyDescent="0.25">
      <c r="A65" t="s">
        <v>213</v>
      </c>
      <c r="B65">
        <v>2</v>
      </c>
      <c r="C65" t="s">
        <v>196</v>
      </c>
      <c r="D65">
        <v>22825</v>
      </c>
      <c r="E65">
        <v>4253.2849069000004</v>
      </c>
      <c r="F65">
        <v>4589.4940005999997</v>
      </c>
      <c r="G65" t="s">
        <v>197</v>
      </c>
      <c r="H65">
        <v>4253.28</v>
      </c>
      <c r="I65">
        <v>30.377400000000002</v>
      </c>
      <c r="J65">
        <v>4194.16</v>
      </c>
      <c r="K65">
        <v>4313.24</v>
      </c>
    </row>
    <row r="66" spans="1:11" x14ac:dyDescent="0.25">
      <c r="A66" t="s">
        <v>213</v>
      </c>
      <c r="B66">
        <v>2</v>
      </c>
      <c r="C66" t="s">
        <v>198</v>
      </c>
      <c r="D66">
        <v>73017</v>
      </c>
      <c r="E66">
        <v>2050.5662791</v>
      </c>
      <c r="F66">
        <v>2360.6697714000002</v>
      </c>
      <c r="G66" t="s">
        <v>199</v>
      </c>
      <c r="H66">
        <v>2055</v>
      </c>
      <c r="I66">
        <v>9.0858000000000008</v>
      </c>
      <c r="J66">
        <v>2037.27</v>
      </c>
      <c r="K66">
        <v>2072.89</v>
      </c>
    </row>
    <row r="68" spans="1:11" x14ac:dyDescent="0.25">
      <c r="A68" s="69" t="s">
        <v>214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77F21-2C10-46EA-967B-263EC096CA43}">
  <dimension ref="A1:K68"/>
  <sheetViews>
    <sheetView workbookViewId="0">
      <pane ySplit="6" topLeftCell="A7" activePane="bottomLeft" state="frozen"/>
      <selection activeCell="H10" sqref="H10:I10"/>
      <selection pane="bottomLeft"/>
    </sheetView>
  </sheetViews>
  <sheetFormatPr defaultRowHeight="15" x14ac:dyDescent="0.25"/>
  <cols>
    <col min="1" max="1" width="28" customWidth="1"/>
    <col min="3" max="3" width="11.5703125" bestFit="1" customWidth="1"/>
    <col min="4" max="4" width="12.28515625" bestFit="1" customWidth="1"/>
    <col min="5" max="5" width="16" bestFit="1" customWidth="1"/>
    <col min="6" max="6" width="17.42578125" bestFit="1" customWidth="1"/>
    <col min="7" max="7" width="8.140625" bestFit="1" customWidth="1"/>
    <col min="8" max="8" width="8" bestFit="1" customWidth="1"/>
    <col min="10" max="11" width="9.28515625" bestFit="1" customWidth="1"/>
  </cols>
  <sheetData>
    <row r="1" spans="1:11" x14ac:dyDescent="0.25">
      <c r="A1" s="68" t="str">
        <f>'Methods - Data Sources'!A1</f>
        <v>ICES Data &amp; Analytic Services - Third Party Research</v>
      </c>
    </row>
    <row r="2" spans="1:11" x14ac:dyDescent="0.25">
      <c r="A2" s="68" t="str">
        <f>'Methods - Data Sources'!A2</f>
        <v>2018 0970 154 000</v>
      </c>
    </row>
    <row r="4" spans="1:11" x14ac:dyDescent="0.25">
      <c r="A4" s="27" t="s">
        <v>222</v>
      </c>
    </row>
    <row r="6" spans="1:11" x14ac:dyDescent="0.25">
      <c r="A6" s="28" t="s">
        <v>184</v>
      </c>
      <c r="B6" s="28" t="s">
        <v>185</v>
      </c>
      <c r="C6" s="28" t="s">
        <v>186</v>
      </c>
      <c r="D6" s="28" t="s">
        <v>187</v>
      </c>
      <c r="E6" s="28" t="s">
        <v>188</v>
      </c>
      <c r="F6" s="28" t="s">
        <v>189</v>
      </c>
      <c r="G6" s="28" t="s">
        <v>190</v>
      </c>
      <c r="H6" s="28" t="s">
        <v>191</v>
      </c>
      <c r="I6" s="28" t="s">
        <v>192</v>
      </c>
      <c r="J6" s="28" t="s">
        <v>193</v>
      </c>
      <c r="K6" s="28" t="s">
        <v>194</v>
      </c>
    </row>
    <row r="7" spans="1:11" x14ac:dyDescent="0.25">
      <c r="A7" t="s">
        <v>195</v>
      </c>
      <c r="B7">
        <v>1</v>
      </c>
      <c r="C7" t="s">
        <v>196</v>
      </c>
      <c r="D7">
        <v>14205</v>
      </c>
      <c r="E7">
        <v>771.49897923000003</v>
      </c>
      <c r="F7">
        <v>3375.9658347</v>
      </c>
      <c r="G7" t="s">
        <v>197</v>
      </c>
      <c r="H7">
        <v>771.5</v>
      </c>
      <c r="I7">
        <v>28.3245</v>
      </c>
      <c r="J7">
        <v>717.93</v>
      </c>
      <c r="K7">
        <v>829.06</v>
      </c>
    </row>
    <row r="8" spans="1:11" x14ac:dyDescent="0.25">
      <c r="A8" t="s">
        <v>195</v>
      </c>
      <c r="B8">
        <v>1</v>
      </c>
      <c r="C8" t="s">
        <v>216</v>
      </c>
      <c r="D8">
        <v>38827</v>
      </c>
      <c r="E8">
        <v>264.47760578999998</v>
      </c>
      <c r="F8">
        <v>502.58880033999998</v>
      </c>
      <c r="G8" t="s">
        <v>199</v>
      </c>
      <c r="H8">
        <v>264.64999999999998</v>
      </c>
      <c r="I8">
        <v>2.6175000000000002</v>
      </c>
      <c r="J8">
        <v>259.57</v>
      </c>
      <c r="K8">
        <v>269.83</v>
      </c>
    </row>
    <row r="9" spans="1:11" x14ac:dyDescent="0.25">
      <c r="A9" t="s">
        <v>200</v>
      </c>
      <c r="B9">
        <v>1</v>
      </c>
      <c r="C9" t="s">
        <v>196</v>
      </c>
      <c r="D9">
        <v>14205</v>
      </c>
      <c r="E9">
        <v>15561.527701999999</v>
      </c>
      <c r="F9">
        <v>41003.869204000002</v>
      </c>
      <c r="G9" s="69"/>
      <c r="H9" s="69"/>
      <c r="I9" s="69"/>
      <c r="J9" s="69"/>
      <c r="K9" s="69"/>
    </row>
    <row r="10" spans="1:11" x14ac:dyDescent="0.25">
      <c r="A10" t="s">
        <v>200</v>
      </c>
      <c r="B10">
        <v>1</v>
      </c>
      <c r="C10" t="s">
        <v>216</v>
      </c>
      <c r="D10">
        <v>38827</v>
      </c>
      <c r="E10">
        <v>689.21922888999995</v>
      </c>
      <c r="F10">
        <v>4616.1320999999998</v>
      </c>
      <c r="G10" s="69"/>
      <c r="H10" s="69"/>
      <c r="I10" s="69"/>
      <c r="J10" s="69"/>
      <c r="K10" s="69"/>
    </row>
    <row r="11" spans="1:11" x14ac:dyDescent="0.25">
      <c r="A11" t="s">
        <v>201</v>
      </c>
      <c r="B11">
        <v>1</v>
      </c>
      <c r="C11" t="s">
        <v>196</v>
      </c>
      <c r="D11">
        <v>14205</v>
      </c>
      <c r="E11">
        <v>1707.5350933</v>
      </c>
      <c r="F11">
        <v>8393.7731815000006</v>
      </c>
      <c r="G11" s="69"/>
      <c r="H11" s="69"/>
      <c r="I11" s="69"/>
      <c r="J11" s="69"/>
      <c r="K11" s="69"/>
    </row>
    <row r="12" spans="1:11" x14ac:dyDescent="0.25">
      <c r="A12" t="s">
        <v>201</v>
      </c>
      <c r="B12">
        <v>1</v>
      </c>
      <c r="C12" t="s">
        <v>216</v>
      </c>
      <c r="D12">
        <v>38827</v>
      </c>
      <c r="E12">
        <v>550.71725861000004</v>
      </c>
      <c r="F12">
        <v>4974.4358745999998</v>
      </c>
      <c r="G12" s="69"/>
      <c r="H12" s="69"/>
      <c r="I12" s="69"/>
      <c r="J12" s="69"/>
      <c r="K12" s="69"/>
    </row>
    <row r="13" spans="1:11" x14ac:dyDescent="0.25">
      <c r="A13" t="s">
        <v>202</v>
      </c>
      <c r="B13">
        <v>1</v>
      </c>
      <c r="C13" t="s">
        <v>196</v>
      </c>
      <c r="D13">
        <v>14205</v>
      </c>
      <c r="E13">
        <v>704.77458640999998</v>
      </c>
      <c r="F13">
        <v>5097.0842915000003</v>
      </c>
      <c r="G13" s="69"/>
      <c r="H13" s="69"/>
      <c r="I13" s="69"/>
      <c r="J13" s="69"/>
      <c r="K13" s="69"/>
    </row>
    <row r="14" spans="1:11" x14ac:dyDescent="0.25">
      <c r="A14" t="s">
        <v>202</v>
      </c>
      <c r="B14">
        <v>1</v>
      </c>
      <c r="C14" t="s">
        <v>216</v>
      </c>
      <c r="D14">
        <v>38827</v>
      </c>
      <c r="E14">
        <v>105.86784969</v>
      </c>
      <c r="F14">
        <v>1557.4558961</v>
      </c>
      <c r="G14" s="69"/>
      <c r="H14" s="69"/>
      <c r="I14" s="69"/>
      <c r="J14" s="69"/>
      <c r="K14" s="69"/>
    </row>
    <row r="15" spans="1:11" x14ac:dyDescent="0.25">
      <c r="A15" t="s">
        <v>203</v>
      </c>
      <c r="B15">
        <v>1</v>
      </c>
      <c r="C15" t="s">
        <v>196</v>
      </c>
      <c r="D15">
        <v>14205</v>
      </c>
      <c r="E15">
        <v>2957.4415346999999</v>
      </c>
      <c r="F15">
        <v>13986.333513</v>
      </c>
      <c r="G15" s="69"/>
      <c r="H15" s="69"/>
      <c r="I15" s="69"/>
      <c r="J15" s="69"/>
      <c r="K15" s="69"/>
    </row>
    <row r="16" spans="1:11" x14ac:dyDescent="0.25">
      <c r="A16" t="s">
        <v>203</v>
      </c>
      <c r="B16">
        <v>1</v>
      </c>
      <c r="C16" t="s">
        <v>216</v>
      </c>
      <c r="D16">
        <v>38827</v>
      </c>
      <c r="E16">
        <v>1.5392896696</v>
      </c>
      <c r="F16">
        <v>72.393635630000006</v>
      </c>
      <c r="G16" s="69"/>
      <c r="H16" s="69"/>
      <c r="I16" s="69"/>
      <c r="J16" s="69"/>
      <c r="K16" s="69"/>
    </row>
    <row r="17" spans="1:11" x14ac:dyDescent="0.25">
      <c r="A17" t="s">
        <v>204</v>
      </c>
      <c r="B17">
        <v>1</v>
      </c>
      <c r="C17" t="s">
        <v>196</v>
      </c>
      <c r="D17">
        <v>14205</v>
      </c>
      <c r="E17">
        <v>757.64505455999995</v>
      </c>
      <c r="F17">
        <v>1099.2479479000001</v>
      </c>
      <c r="G17" t="s">
        <v>197</v>
      </c>
      <c r="H17">
        <v>757.65</v>
      </c>
      <c r="I17">
        <v>9.2226999999999997</v>
      </c>
      <c r="J17">
        <v>739.78</v>
      </c>
      <c r="K17">
        <v>775.94</v>
      </c>
    </row>
    <row r="18" spans="1:11" x14ac:dyDescent="0.25">
      <c r="A18" t="s">
        <v>204</v>
      </c>
      <c r="B18">
        <v>1</v>
      </c>
      <c r="C18" t="s">
        <v>216</v>
      </c>
      <c r="D18">
        <v>38827</v>
      </c>
      <c r="E18">
        <v>119.06263681999999</v>
      </c>
      <c r="F18">
        <v>355.60547586000001</v>
      </c>
      <c r="G18" t="s">
        <v>199</v>
      </c>
      <c r="H18">
        <v>119.74</v>
      </c>
      <c r="I18">
        <v>1.8667</v>
      </c>
      <c r="J18">
        <v>116.13</v>
      </c>
      <c r="K18">
        <v>123.45</v>
      </c>
    </row>
    <row r="19" spans="1:11" x14ac:dyDescent="0.25">
      <c r="A19" t="s">
        <v>205</v>
      </c>
      <c r="B19">
        <v>1</v>
      </c>
      <c r="C19" t="s">
        <v>196</v>
      </c>
      <c r="D19">
        <v>14205</v>
      </c>
      <c r="E19">
        <v>1337.5990847999999</v>
      </c>
      <c r="F19">
        <v>6257.0617646999999</v>
      </c>
      <c r="G19" s="69"/>
      <c r="H19" s="69"/>
      <c r="I19" s="69"/>
      <c r="J19" s="69"/>
      <c r="K19" s="69"/>
    </row>
    <row r="20" spans="1:11" x14ac:dyDescent="0.25">
      <c r="A20" t="s">
        <v>205</v>
      </c>
      <c r="B20">
        <v>1</v>
      </c>
      <c r="C20" t="s">
        <v>216</v>
      </c>
      <c r="D20">
        <v>38827</v>
      </c>
      <c r="E20">
        <v>68.006026734000002</v>
      </c>
      <c r="F20">
        <v>1238.7854993000001</v>
      </c>
      <c r="G20" s="69"/>
      <c r="H20" s="69"/>
      <c r="I20" s="69"/>
      <c r="J20" s="69"/>
      <c r="K20" s="69"/>
    </row>
    <row r="21" spans="1:11" x14ac:dyDescent="0.25">
      <c r="A21" t="s">
        <v>206</v>
      </c>
      <c r="B21">
        <v>1</v>
      </c>
      <c r="C21" t="s">
        <v>196</v>
      </c>
      <c r="D21">
        <v>14205</v>
      </c>
      <c r="E21">
        <v>3342.7046111</v>
      </c>
      <c r="F21">
        <v>9752.2503637999998</v>
      </c>
      <c r="G21" t="s">
        <v>197</v>
      </c>
      <c r="H21">
        <v>3342.7</v>
      </c>
      <c r="I21">
        <v>81.821799999999996</v>
      </c>
      <c r="J21">
        <v>3186.12</v>
      </c>
      <c r="K21">
        <v>3506.98</v>
      </c>
    </row>
    <row r="22" spans="1:11" x14ac:dyDescent="0.25">
      <c r="A22" t="s">
        <v>206</v>
      </c>
      <c r="B22">
        <v>1</v>
      </c>
      <c r="C22" t="s">
        <v>216</v>
      </c>
      <c r="D22">
        <v>38827</v>
      </c>
      <c r="E22">
        <v>1111.1423494000001</v>
      </c>
      <c r="F22">
        <v>2740.8291322</v>
      </c>
      <c r="G22" t="s">
        <v>199</v>
      </c>
      <c r="H22">
        <v>1119.48</v>
      </c>
      <c r="I22">
        <v>14.6404</v>
      </c>
      <c r="J22">
        <v>1091.1500000000001</v>
      </c>
      <c r="K22">
        <v>1148.55</v>
      </c>
    </row>
    <row r="23" spans="1:11" x14ac:dyDescent="0.25">
      <c r="A23" t="s">
        <v>207</v>
      </c>
      <c r="B23">
        <v>1</v>
      </c>
      <c r="C23" t="s">
        <v>196</v>
      </c>
      <c r="D23">
        <v>14205</v>
      </c>
      <c r="E23">
        <v>497.69081309000001</v>
      </c>
      <c r="F23">
        <v>7885.2228059999998</v>
      </c>
      <c r="G23" s="69"/>
      <c r="H23" s="69"/>
      <c r="I23" s="69"/>
      <c r="J23" s="69"/>
      <c r="K23" s="69"/>
    </row>
    <row r="24" spans="1:11" x14ac:dyDescent="0.25">
      <c r="A24" t="s">
        <v>207</v>
      </c>
      <c r="B24">
        <v>1</v>
      </c>
      <c r="C24" t="s">
        <v>216</v>
      </c>
      <c r="D24">
        <v>38827</v>
      </c>
      <c r="E24">
        <v>102.15664357</v>
      </c>
      <c r="F24">
        <v>4180.4593406000004</v>
      </c>
      <c r="G24" s="69"/>
      <c r="H24" s="69"/>
      <c r="I24" s="69"/>
      <c r="J24" s="69"/>
      <c r="K24" s="69"/>
    </row>
    <row r="25" spans="1:11" x14ac:dyDescent="0.25">
      <c r="A25" t="s">
        <v>208</v>
      </c>
      <c r="B25">
        <v>1</v>
      </c>
      <c r="C25" t="s">
        <v>196</v>
      </c>
      <c r="D25">
        <v>14205</v>
      </c>
      <c r="E25">
        <v>1669.43893</v>
      </c>
      <c r="F25">
        <v>1951.4309029999999</v>
      </c>
      <c r="G25" t="s">
        <v>197</v>
      </c>
      <c r="H25">
        <v>1669.44</v>
      </c>
      <c r="I25">
        <v>16.372599999999998</v>
      </c>
      <c r="J25">
        <v>1637.66</v>
      </c>
      <c r="K25">
        <v>1701.84</v>
      </c>
    </row>
    <row r="26" spans="1:11" x14ac:dyDescent="0.25">
      <c r="A26" t="s">
        <v>208</v>
      </c>
      <c r="B26">
        <v>1</v>
      </c>
      <c r="C26" t="s">
        <v>216</v>
      </c>
      <c r="D26">
        <v>38827</v>
      </c>
      <c r="E26">
        <v>304.06508358000002</v>
      </c>
      <c r="F26">
        <v>718.32659311999998</v>
      </c>
      <c r="G26" t="s">
        <v>199</v>
      </c>
      <c r="H26">
        <v>307.52999999999997</v>
      </c>
      <c r="I26">
        <v>3.8723999999999998</v>
      </c>
      <c r="J26">
        <v>300.04000000000002</v>
      </c>
      <c r="K26">
        <v>315.22000000000003</v>
      </c>
    </row>
    <row r="27" spans="1:11" x14ac:dyDescent="0.25">
      <c r="A27" t="s">
        <v>209</v>
      </c>
      <c r="B27">
        <v>1</v>
      </c>
      <c r="C27" t="s">
        <v>196</v>
      </c>
      <c r="D27">
        <v>14205</v>
      </c>
      <c r="E27">
        <v>624.62224569</v>
      </c>
      <c r="F27">
        <v>1644.7709480000001</v>
      </c>
      <c r="G27" t="s">
        <v>197</v>
      </c>
      <c r="H27">
        <v>624.62</v>
      </c>
      <c r="I27">
        <v>13.7997</v>
      </c>
      <c r="J27">
        <v>598.15</v>
      </c>
      <c r="K27">
        <v>652.26</v>
      </c>
    </row>
    <row r="28" spans="1:11" x14ac:dyDescent="0.25">
      <c r="A28" t="s">
        <v>209</v>
      </c>
      <c r="B28">
        <v>1</v>
      </c>
      <c r="C28" t="s">
        <v>216</v>
      </c>
      <c r="D28">
        <v>38827</v>
      </c>
      <c r="E28">
        <v>166.85064517000001</v>
      </c>
      <c r="F28">
        <v>622.33984769000006</v>
      </c>
      <c r="G28" t="s">
        <v>199</v>
      </c>
      <c r="H28">
        <v>167.39</v>
      </c>
      <c r="I28">
        <v>3.2315</v>
      </c>
      <c r="J28">
        <v>161.16999999999999</v>
      </c>
      <c r="K28">
        <v>173.84</v>
      </c>
    </row>
    <row r="29" spans="1:11" x14ac:dyDescent="0.25">
      <c r="A29" t="s">
        <v>210</v>
      </c>
      <c r="B29">
        <v>1</v>
      </c>
      <c r="C29" t="s">
        <v>196</v>
      </c>
      <c r="D29">
        <v>14205</v>
      </c>
      <c r="E29">
        <v>5057.1600845000003</v>
      </c>
      <c r="F29">
        <v>5191.3810538999996</v>
      </c>
      <c r="G29" t="s">
        <v>197</v>
      </c>
      <c r="H29">
        <v>5057.16</v>
      </c>
      <c r="I29">
        <v>43.555900000000001</v>
      </c>
      <c r="J29">
        <v>4972.51</v>
      </c>
      <c r="K29">
        <v>5143.25</v>
      </c>
    </row>
    <row r="30" spans="1:11" x14ac:dyDescent="0.25">
      <c r="A30" t="s">
        <v>210</v>
      </c>
      <c r="B30">
        <v>1</v>
      </c>
      <c r="C30" t="s">
        <v>216</v>
      </c>
      <c r="D30">
        <v>38827</v>
      </c>
      <c r="E30">
        <v>1083.7243156</v>
      </c>
      <c r="F30">
        <v>1413.6810912000001</v>
      </c>
      <c r="G30" t="s">
        <v>199</v>
      </c>
      <c r="H30">
        <v>1090.2</v>
      </c>
      <c r="I30">
        <v>7.6524000000000001</v>
      </c>
      <c r="J30">
        <v>1075.31</v>
      </c>
      <c r="K30">
        <v>1105.31</v>
      </c>
    </row>
    <row r="31" spans="1:11" x14ac:dyDescent="0.25">
      <c r="A31" t="s">
        <v>211</v>
      </c>
      <c r="B31">
        <v>1</v>
      </c>
      <c r="C31" t="s">
        <v>196</v>
      </c>
      <c r="D31">
        <v>14205</v>
      </c>
      <c r="E31">
        <v>38513.069553000001</v>
      </c>
      <c r="F31">
        <v>58575.880417</v>
      </c>
      <c r="G31" t="s">
        <v>197</v>
      </c>
      <c r="H31">
        <v>38513</v>
      </c>
      <c r="I31">
        <v>491.45</v>
      </c>
      <c r="J31">
        <v>37562</v>
      </c>
      <c r="K31">
        <v>39488</v>
      </c>
    </row>
    <row r="32" spans="1:11" x14ac:dyDescent="0.25">
      <c r="A32" t="s">
        <v>211</v>
      </c>
      <c r="B32">
        <v>1</v>
      </c>
      <c r="C32" t="s">
        <v>216</v>
      </c>
      <c r="D32">
        <v>38827</v>
      </c>
      <c r="E32">
        <v>5001.4805419000004</v>
      </c>
      <c r="F32">
        <v>12909.531036</v>
      </c>
      <c r="G32" t="s">
        <v>199</v>
      </c>
      <c r="H32">
        <v>5042.96</v>
      </c>
      <c r="I32">
        <v>68.229299999999995</v>
      </c>
      <c r="J32">
        <v>4910.99</v>
      </c>
      <c r="K32">
        <v>5178.47</v>
      </c>
    </row>
    <row r="33" spans="1:11" x14ac:dyDescent="0.25">
      <c r="A33" t="s">
        <v>212</v>
      </c>
      <c r="B33">
        <v>1</v>
      </c>
      <c r="C33" t="s">
        <v>196</v>
      </c>
      <c r="D33">
        <v>14205</v>
      </c>
      <c r="E33">
        <v>35170.465963000002</v>
      </c>
      <c r="F33">
        <v>57402.491591999998</v>
      </c>
      <c r="G33" t="s">
        <v>197</v>
      </c>
      <c r="H33">
        <v>35170</v>
      </c>
      <c r="I33">
        <v>481.61</v>
      </c>
      <c r="J33">
        <v>34239</v>
      </c>
      <c r="K33">
        <v>36127</v>
      </c>
    </row>
    <row r="34" spans="1:11" x14ac:dyDescent="0.25">
      <c r="A34" t="s">
        <v>212</v>
      </c>
      <c r="B34">
        <v>1</v>
      </c>
      <c r="C34" t="s">
        <v>216</v>
      </c>
      <c r="D34">
        <v>38827</v>
      </c>
      <c r="E34">
        <v>3890.6701521999998</v>
      </c>
      <c r="F34">
        <v>12206.495923</v>
      </c>
      <c r="G34" t="s">
        <v>199</v>
      </c>
      <c r="H34">
        <v>3916.4</v>
      </c>
      <c r="I34">
        <v>63.809199999999997</v>
      </c>
      <c r="J34">
        <v>3793.31</v>
      </c>
      <c r="K34">
        <v>4043.48</v>
      </c>
    </row>
    <row r="35" spans="1:11" x14ac:dyDescent="0.25">
      <c r="A35" t="s">
        <v>213</v>
      </c>
      <c r="B35">
        <v>1</v>
      </c>
      <c r="C35" t="s">
        <v>196</v>
      </c>
      <c r="D35">
        <v>14205</v>
      </c>
      <c r="E35">
        <v>5828.6026046999996</v>
      </c>
      <c r="F35">
        <v>6430.3906340000003</v>
      </c>
      <c r="G35" t="s">
        <v>197</v>
      </c>
      <c r="H35">
        <v>5828.6</v>
      </c>
      <c r="I35">
        <v>53.9512</v>
      </c>
      <c r="J35">
        <v>5723.81</v>
      </c>
      <c r="K35">
        <v>5935.31</v>
      </c>
    </row>
    <row r="36" spans="1:11" x14ac:dyDescent="0.25">
      <c r="A36" t="s">
        <v>213</v>
      </c>
      <c r="B36">
        <v>1</v>
      </c>
      <c r="C36" t="s">
        <v>216</v>
      </c>
      <c r="D36">
        <v>38827</v>
      </c>
      <c r="E36">
        <v>1347.9853968</v>
      </c>
      <c r="F36">
        <v>1623.1827257</v>
      </c>
      <c r="G36" t="s">
        <v>199</v>
      </c>
      <c r="H36">
        <v>1355.61</v>
      </c>
      <c r="I36">
        <v>8.8055000000000003</v>
      </c>
      <c r="J36">
        <v>1338.46</v>
      </c>
      <c r="K36">
        <v>1372.98</v>
      </c>
    </row>
    <row r="37" spans="1:11" x14ac:dyDescent="0.25">
      <c r="A37" t="s">
        <v>195</v>
      </c>
      <c r="B37">
        <v>2</v>
      </c>
      <c r="C37" t="s">
        <v>196</v>
      </c>
      <c r="D37">
        <v>14205</v>
      </c>
      <c r="E37">
        <v>557.33333332999996</v>
      </c>
      <c r="F37">
        <v>1005.2832554</v>
      </c>
      <c r="G37" t="s">
        <v>197</v>
      </c>
      <c r="H37">
        <v>557.33000000000004</v>
      </c>
      <c r="I37">
        <v>8.4344000000000001</v>
      </c>
      <c r="J37">
        <v>541.04999999999995</v>
      </c>
      <c r="K37">
        <v>574.11</v>
      </c>
    </row>
    <row r="38" spans="1:11" x14ac:dyDescent="0.25">
      <c r="A38" t="s">
        <v>195</v>
      </c>
      <c r="B38">
        <v>2</v>
      </c>
      <c r="C38" t="s">
        <v>216</v>
      </c>
      <c r="D38">
        <v>38827</v>
      </c>
      <c r="E38">
        <v>260.05367398999999</v>
      </c>
      <c r="F38">
        <v>505.57937763000001</v>
      </c>
      <c r="G38" t="s">
        <v>199</v>
      </c>
      <c r="H38">
        <v>260.67</v>
      </c>
      <c r="I38">
        <v>2.6436999999999999</v>
      </c>
      <c r="J38">
        <v>255.54</v>
      </c>
      <c r="K38">
        <v>265.89999999999998</v>
      </c>
    </row>
    <row r="39" spans="1:11" x14ac:dyDescent="0.25">
      <c r="A39" t="s">
        <v>200</v>
      </c>
      <c r="B39">
        <v>2</v>
      </c>
      <c r="C39" t="s">
        <v>196</v>
      </c>
      <c r="D39">
        <v>14205</v>
      </c>
      <c r="E39">
        <v>6428.8833508999996</v>
      </c>
      <c r="F39">
        <v>24127.842457999999</v>
      </c>
      <c r="G39" s="69"/>
      <c r="H39" s="69"/>
      <c r="I39" s="69"/>
      <c r="J39" s="69"/>
      <c r="K39" s="69"/>
    </row>
    <row r="40" spans="1:11" x14ac:dyDescent="0.25">
      <c r="A40" t="s">
        <v>200</v>
      </c>
      <c r="B40">
        <v>2</v>
      </c>
      <c r="C40" t="s">
        <v>216</v>
      </c>
      <c r="D40">
        <v>38827</v>
      </c>
      <c r="E40">
        <v>809.41162078000002</v>
      </c>
      <c r="F40">
        <v>5111.4820866999999</v>
      </c>
      <c r="G40" s="69"/>
      <c r="H40" s="69"/>
      <c r="I40" s="69"/>
      <c r="J40" s="69"/>
      <c r="K40" s="69"/>
    </row>
    <row r="41" spans="1:11" x14ac:dyDescent="0.25">
      <c r="A41" t="s">
        <v>201</v>
      </c>
      <c r="B41">
        <v>2</v>
      </c>
      <c r="C41" t="s">
        <v>196</v>
      </c>
      <c r="D41">
        <v>14205</v>
      </c>
      <c r="E41">
        <v>2216.2129531999999</v>
      </c>
      <c r="F41">
        <v>9671.1671618</v>
      </c>
      <c r="G41" s="69"/>
      <c r="H41" s="69"/>
      <c r="I41" s="69"/>
      <c r="J41" s="69"/>
      <c r="K41" s="69"/>
    </row>
    <row r="42" spans="1:11" x14ac:dyDescent="0.25">
      <c r="A42" t="s">
        <v>201</v>
      </c>
      <c r="B42">
        <v>2</v>
      </c>
      <c r="C42" t="s">
        <v>216</v>
      </c>
      <c r="D42">
        <v>38827</v>
      </c>
      <c r="E42">
        <v>658.19741417</v>
      </c>
      <c r="F42">
        <v>5451.6034208000001</v>
      </c>
      <c r="G42" s="69"/>
      <c r="H42" s="69"/>
      <c r="I42" s="69"/>
      <c r="J42" s="69"/>
      <c r="K42" s="69"/>
    </row>
    <row r="43" spans="1:11" x14ac:dyDescent="0.25">
      <c r="A43" t="s">
        <v>202</v>
      </c>
      <c r="B43">
        <v>2</v>
      </c>
      <c r="C43" t="s">
        <v>196</v>
      </c>
      <c r="D43">
        <v>14205</v>
      </c>
      <c r="E43">
        <v>514.52875747999997</v>
      </c>
      <c r="F43">
        <v>4305.5251277999996</v>
      </c>
      <c r="G43" s="69"/>
      <c r="H43" s="69"/>
      <c r="I43" s="69"/>
      <c r="J43" s="69"/>
      <c r="K43" s="69"/>
    </row>
    <row r="44" spans="1:11" x14ac:dyDescent="0.25">
      <c r="A44" t="s">
        <v>202</v>
      </c>
      <c r="B44">
        <v>2</v>
      </c>
      <c r="C44" t="s">
        <v>216</v>
      </c>
      <c r="D44">
        <v>38827</v>
      </c>
      <c r="E44">
        <v>96.816004327000002</v>
      </c>
      <c r="F44">
        <v>1378.8185799</v>
      </c>
      <c r="G44" s="69"/>
      <c r="H44" s="69"/>
      <c r="I44" s="69"/>
      <c r="J44" s="69"/>
      <c r="K44" s="69"/>
    </row>
    <row r="45" spans="1:11" x14ac:dyDescent="0.25">
      <c r="A45" t="s">
        <v>203</v>
      </c>
      <c r="B45">
        <v>2</v>
      </c>
      <c r="C45" t="s">
        <v>196</v>
      </c>
      <c r="D45">
        <v>14205</v>
      </c>
      <c r="E45">
        <v>4455.7575502</v>
      </c>
      <c r="F45">
        <v>18484.627596999999</v>
      </c>
      <c r="G45" s="69"/>
      <c r="H45" s="69"/>
      <c r="I45" s="69"/>
      <c r="J45" s="69"/>
      <c r="K45" s="69"/>
    </row>
    <row r="46" spans="1:11" x14ac:dyDescent="0.25">
      <c r="A46" t="s">
        <v>203</v>
      </c>
      <c r="B46">
        <v>2</v>
      </c>
      <c r="C46" t="s">
        <v>216</v>
      </c>
      <c r="D46">
        <v>38827</v>
      </c>
      <c r="E46">
        <v>1.3312385711000001</v>
      </c>
      <c r="F46">
        <v>52.329900201999997</v>
      </c>
      <c r="G46" s="69"/>
      <c r="H46" s="69"/>
      <c r="I46" s="69"/>
      <c r="J46" s="69"/>
      <c r="K46" s="69"/>
    </row>
    <row r="47" spans="1:11" x14ac:dyDescent="0.25">
      <c r="A47" t="s">
        <v>204</v>
      </c>
      <c r="B47">
        <v>2</v>
      </c>
      <c r="C47" t="s">
        <v>196</v>
      </c>
      <c r="D47">
        <v>14205</v>
      </c>
      <c r="E47">
        <v>510.35719817</v>
      </c>
      <c r="F47">
        <v>976.62260197000001</v>
      </c>
      <c r="G47" t="s">
        <v>197</v>
      </c>
      <c r="H47">
        <v>510.36</v>
      </c>
      <c r="I47">
        <v>8.1938999999999993</v>
      </c>
      <c r="J47">
        <v>494.55</v>
      </c>
      <c r="K47">
        <v>526.66999999999996</v>
      </c>
    </row>
    <row r="48" spans="1:11" x14ac:dyDescent="0.25">
      <c r="A48" t="s">
        <v>204</v>
      </c>
      <c r="B48">
        <v>2</v>
      </c>
      <c r="C48" t="s">
        <v>216</v>
      </c>
      <c r="D48">
        <v>38827</v>
      </c>
      <c r="E48">
        <v>132.37007752</v>
      </c>
      <c r="F48">
        <v>387.98956522999998</v>
      </c>
      <c r="G48" t="s">
        <v>199</v>
      </c>
      <c r="H48">
        <v>133.30000000000001</v>
      </c>
      <c r="I48">
        <v>2.0371999999999999</v>
      </c>
      <c r="J48">
        <v>129.37</v>
      </c>
      <c r="K48">
        <v>137.36000000000001</v>
      </c>
    </row>
    <row r="49" spans="1:11" x14ac:dyDescent="0.25">
      <c r="A49" t="s">
        <v>205</v>
      </c>
      <c r="B49">
        <v>2</v>
      </c>
      <c r="C49" t="s">
        <v>196</v>
      </c>
      <c r="D49">
        <v>14205</v>
      </c>
      <c r="E49">
        <v>410.03287575000002</v>
      </c>
      <c r="F49">
        <v>3235.0040174000001</v>
      </c>
      <c r="G49" s="69"/>
      <c r="H49" s="69"/>
      <c r="I49" s="69"/>
      <c r="J49" s="69"/>
      <c r="K49" s="69"/>
    </row>
    <row r="50" spans="1:11" x14ac:dyDescent="0.25">
      <c r="A50" t="s">
        <v>205</v>
      </c>
      <c r="B50">
        <v>2</v>
      </c>
      <c r="C50" t="s">
        <v>216</v>
      </c>
      <c r="D50">
        <v>38827</v>
      </c>
      <c r="E50">
        <v>86.927267107999995</v>
      </c>
      <c r="F50">
        <v>1652.3805061</v>
      </c>
      <c r="G50" s="69"/>
      <c r="H50" s="69"/>
      <c r="I50" s="69"/>
      <c r="J50" s="69"/>
      <c r="K50" s="69"/>
    </row>
    <row r="51" spans="1:11" x14ac:dyDescent="0.25">
      <c r="A51" t="s">
        <v>206</v>
      </c>
      <c r="B51">
        <v>2</v>
      </c>
      <c r="C51" t="s">
        <v>196</v>
      </c>
      <c r="D51">
        <v>14205</v>
      </c>
      <c r="E51">
        <v>3602.4175289999998</v>
      </c>
      <c r="F51">
        <v>9046.6300489999994</v>
      </c>
      <c r="G51" t="s">
        <v>197</v>
      </c>
      <c r="H51">
        <v>3602.42</v>
      </c>
      <c r="I51">
        <v>75.901600000000002</v>
      </c>
      <c r="J51">
        <v>3456.68</v>
      </c>
      <c r="K51">
        <v>3754.3</v>
      </c>
    </row>
    <row r="52" spans="1:11" x14ac:dyDescent="0.25">
      <c r="A52" t="s">
        <v>206</v>
      </c>
      <c r="B52">
        <v>2</v>
      </c>
      <c r="C52" t="s">
        <v>216</v>
      </c>
      <c r="D52">
        <v>38827</v>
      </c>
      <c r="E52">
        <v>1238.5004507000001</v>
      </c>
      <c r="F52">
        <v>3144.8446251</v>
      </c>
      <c r="G52" t="s">
        <v>199</v>
      </c>
      <c r="H52">
        <v>1247.53</v>
      </c>
      <c r="I52">
        <v>16.666699999999999</v>
      </c>
      <c r="J52">
        <v>1215.29</v>
      </c>
      <c r="K52">
        <v>1280.6300000000001</v>
      </c>
    </row>
    <row r="53" spans="1:11" x14ac:dyDescent="0.25">
      <c r="A53" t="s">
        <v>207</v>
      </c>
      <c r="B53">
        <v>2</v>
      </c>
      <c r="C53" t="s">
        <v>196</v>
      </c>
      <c r="D53">
        <v>14205</v>
      </c>
      <c r="E53">
        <v>376.75564942</v>
      </c>
      <c r="F53">
        <v>7924.3721163999999</v>
      </c>
      <c r="G53" s="69"/>
      <c r="H53" s="69"/>
      <c r="I53" s="69"/>
      <c r="J53" s="69"/>
      <c r="K53" s="69"/>
    </row>
    <row r="54" spans="1:11" x14ac:dyDescent="0.25">
      <c r="A54" t="s">
        <v>207</v>
      </c>
      <c r="B54">
        <v>2</v>
      </c>
      <c r="C54" t="s">
        <v>216</v>
      </c>
      <c r="D54">
        <v>38827</v>
      </c>
      <c r="E54">
        <v>107.78556159</v>
      </c>
      <c r="F54">
        <v>4304.5530933</v>
      </c>
      <c r="G54" s="69"/>
      <c r="H54" s="69"/>
      <c r="I54" s="69"/>
      <c r="J54" s="69"/>
      <c r="K54" s="69"/>
    </row>
    <row r="55" spans="1:11" x14ac:dyDescent="0.25">
      <c r="A55" t="s">
        <v>208</v>
      </c>
      <c r="B55">
        <v>2</v>
      </c>
      <c r="C55" t="s">
        <v>196</v>
      </c>
      <c r="D55">
        <v>14205</v>
      </c>
      <c r="E55">
        <v>1136.4083069000001</v>
      </c>
      <c r="F55">
        <v>1620.3342155</v>
      </c>
      <c r="G55" t="s">
        <v>197</v>
      </c>
      <c r="H55">
        <v>1136.4100000000001</v>
      </c>
      <c r="I55">
        <v>13.5947</v>
      </c>
      <c r="J55">
        <v>1110.07</v>
      </c>
      <c r="K55">
        <v>1163.3699999999999</v>
      </c>
    </row>
    <row r="56" spans="1:11" x14ac:dyDescent="0.25">
      <c r="A56" t="s">
        <v>208</v>
      </c>
      <c r="B56">
        <v>2</v>
      </c>
      <c r="C56" t="s">
        <v>216</v>
      </c>
      <c r="D56">
        <v>38827</v>
      </c>
      <c r="E56">
        <v>301.64828598999998</v>
      </c>
      <c r="F56">
        <v>716.36464439999997</v>
      </c>
      <c r="G56" t="s">
        <v>199</v>
      </c>
      <c r="H56">
        <v>303.55</v>
      </c>
      <c r="I56">
        <v>3.7566000000000002</v>
      </c>
      <c r="J56">
        <v>296.27999999999997</v>
      </c>
      <c r="K56">
        <v>311.01</v>
      </c>
    </row>
    <row r="57" spans="1:11" x14ac:dyDescent="0.25">
      <c r="A57" t="s">
        <v>209</v>
      </c>
      <c r="B57">
        <v>2</v>
      </c>
      <c r="C57" t="s">
        <v>196</v>
      </c>
      <c r="D57">
        <v>14205</v>
      </c>
      <c r="E57">
        <v>470.89151707000002</v>
      </c>
      <c r="F57">
        <v>1481.0079883999999</v>
      </c>
      <c r="G57" t="s">
        <v>197</v>
      </c>
      <c r="H57">
        <v>470.89</v>
      </c>
      <c r="I57">
        <v>12.425700000000001</v>
      </c>
      <c r="J57">
        <v>447.16</v>
      </c>
      <c r="K57">
        <v>495.89</v>
      </c>
    </row>
    <row r="58" spans="1:11" x14ac:dyDescent="0.25">
      <c r="A58" t="s">
        <v>209</v>
      </c>
      <c r="B58">
        <v>2</v>
      </c>
      <c r="C58" t="s">
        <v>216</v>
      </c>
      <c r="D58">
        <v>38827</v>
      </c>
      <c r="E58">
        <v>171.31563087999999</v>
      </c>
      <c r="F58">
        <v>696.78356226000005</v>
      </c>
      <c r="G58" t="s">
        <v>199</v>
      </c>
      <c r="H58">
        <v>171.56</v>
      </c>
      <c r="I58">
        <v>3.5613000000000001</v>
      </c>
      <c r="J58">
        <v>164.72</v>
      </c>
      <c r="K58">
        <v>178.69</v>
      </c>
    </row>
    <row r="59" spans="1:11" x14ac:dyDescent="0.25">
      <c r="A59" t="s">
        <v>210</v>
      </c>
      <c r="B59">
        <v>2</v>
      </c>
      <c r="C59" t="s">
        <v>196</v>
      </c>
      <c r="D59">
        <v>14205</v>
      </c>
      <c r="E59">
        <v>3526.4719464999998</v>
      </c>
      <c r="F59">
        <v>4183.7682698999997</v>
      </c>
      <c r="G59" t="s">
        <v>197</v>
      </c>
      <c r="H59">
        <v>3526.47</v>
      </c>
      <c r="I59">
        <v>35.101999999999997</v>
      </c>
      <c r="J59">
        <v>3458.34</v>
      </c>
      <c r="K59">
        <v>3595.95</v>
      </c>
    </row>
    <row r="60" spans="1:11" x14ac:dyDescent="0.25">
      <c r="A60" t="s">
        <v>210</v>
      </c>
      <c r="B60">
        <v>2</v>
      </c>
      <c r="C60" t="s">
        <v>216</v>
      </c>
      <c r="D60">
        <v>38827</v>
      </c>
      <c r="E60">
        <v>1104.2542561</v>
      </c>
      <c r="F60">
        <v>1489.3839986</v>
      </c>
      <c r="G60" t="s">
        <v>199</v>
      </c>
      <c r="H60">
        <v>1107.77</v>
      </c>
      <c r="I60">
        <v>7.8872</v>
      </c>
      <c r="J60">
        <v>1092.42</v>
      </c>
      <c r="K60">
        <v>1123.3399999999999</v>
      </c>
    </row>
    <row r="61" spans="1:11" x14ac:dyDescent="0.25">
      <c r="A61" t="s">
        <v>211</v>
      </c>
      <c r="B61">
        <v>2</v>
      </c>
      <c r="C61" t="s">
        <v>196</v>
      </c>
      <c r="D61">
        <v>14205</v>
      </c>
      <c r="E61">
        <v>27369.013515999999</v>
      </c>
      <c r="F61">
        <v>44772.809574999999</v>
      </c>
      <c r="G61" t="s">
        <v>197</v>
      </c>
      <c r="H61">
        <v>27369</v>
      </c>
      <c r="I61">
        <v>375.65</v>
      </c>
      <c r="J61">
        <v>26643</v>
      </c>
      <c r="K61">
        <v>28115</v>
      </c>
    </row>
    <row r="62" spans="1:11" x14ac:dyDescent="0.25">
      <c r="A62" t="s">
        <v>211</v>
      </c>
      <c r="B62">
        <v>2</v>
      </c>
      <c r="C62" t="s">
        <v>216</v>
      </c>
      <c r="D62">
        <v>38827</v>
      </c>
      <c r="E62">
        <v>5449.8188117</v>
      </c>
      <c r="F62">
        <v>14056.213111999999</v>
      </c>
      <c r="G62" t="s">
        <v>199</v>
      </c>
      <c r="H62">
        <v>5490.67</v>
      </c>
      <c r="I62">
        <v>74.130600000000001</v>
      </c>
      <c r="J62">
        <v>5347.28</v>
      </c>
      <c r="K62">
        <v>5637.9</v>
      </c>
    </row>
    <row r="63" spans="1:11" x14ac:dyDescent="0.25">
      <c r="A63" t="s">
        <v>212</v>
      </c>
      <c r="B63">
        <v>2</v>
      </c>
      <c r="C63" t="s">
        <v>196</v>
      </c>
      <c r="D63">
        <v>14205</v>
      </c>
      <c r="E63">
        <v>23766.703344000001</v>
      </c>
      <c r="F63">
        <v>43255.730565999998</v>
      </c>
      <c r="G63" t="s">
        <v>197</v>
      </c>
      <c r="H63">
        <v>23767</v>
      </c>
      <c r="I63">
        <v>362.92</v>
      </c>
      <c r="J63">
        <v>23066</v>
      </c>
      <c r="K63">
        <v>24489</v>
      </c>
    </row>
    <row r="64" spans="1:11" x14ac:dyDescent="0.25">
      <c r="A64" t="s">
        <v>212</v>
      </c>
      <c r="B64">
        <v>2</v>
      </c>
      <c r="C64" t="s">
        <v>216</v>
      </c>
      <c r="D64">
        <v>38827</v>
      </c>
      <c r="E64">
        <v>4211.6358977</v>
      </c>
      <c r="F64">
        <v>13212.210677999999</v>
      </c>
      <c r="G64" t="s">
        <v>199</v>
      </c>
      <c r="H64">
        <v>4237.2</v>
      </c>
      <c r="I64">
        <v>69.059700000000007</v>
      </c>
      <c r="J64">
        <v>4103.9799999999996</v>
      </c>
      <c r="K64">
        <v>4374.74</v>
      </c>
    </row>
    <row r="65" spans="1:11" x14ac:dyDescent="0.25">
      <c r="A65" t="s">
        <v>213</v>
      </c>
      <c r="B65">
        <v>2</v>
      </c>
      <c r="C65" t="s">
        <v>196</v>
      </c>
      <c r="D65">
        <v>14205</v>
      </c>
      <c r="E65">
        <v>4083.7046814999999</v>
      </c>
      <c r="F65">
        <v>4511.1681320999996</v>
      </c>
      <c r="G65" t="s">
        <v>197</v>
      </c>
      <c r="H65">
        <v>4083.7</v>
      </c>
      <c r="I65">
        <v>37.8489</v>
      </c>
      <c r="J65">
        <v>4010.19</v>
      </c>
      <c r="K65">
        <v>4158.57</v>
      </c>
    </row>
    <row r="66" spans="1:11" x14ac:dyDescent="0.25">
      <c r="A66" t="s">
        <v>213</v>
      </c>
      <c r="B66">
        <v>2</v>
      </c>
      <c r="C66" t="s">
        <v>216</v>
      </c>
      <c r="D66">
        <v>38827</v>
      </c>
      <c r="E66">
        <v>1364.0823138999999</v>
      </c>
      <c r="F66">
        <v>1701.0430709</v>
      </c>
      <c r="G66" t="s">
        <v>199</v>
      </c>
      <c r="H66">
        <v>1368.93</v>
      </c>
      <c r="I66">
        <v>9.0650999999999993</v>
      </c>
      <c r="J66">
        <v>1351.27</v>
      </c>
      <c r="K66">
        <v>1386.81</v>
      </c>
    </row>
    <row r="68" spans="1:11" x14ac:dyDescent="0.25">
      <c r="A68" s="69" t="s">
        <v>214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6AD1E-4D9D-47C4-89FF-15EC16601831}">
  <dimension ref="A1:M31"/>
  <sheetViews>
    <sheetView zoomScaleNormal="100" workbookViewId="0"/>
  </sheetViews>
  <sheetFormatPr defaultColWidth="9.140625" defaultRowHeight="14.25" x14ac:dyDescent="0.2"/>
  <cols>
    <col min="1" max="1" width="9.140625" style="67"/>
    <col min="2" max="16384" width="9.140625" style="61"/>
  </cols>
  <sheetData>
    <row r="1" spans="1:13" s="58" customFormat="1" ht="12.75" customHeight="1" x14ac:dyDescent="0.2">
      <c r="A1" s="57" t="s">
        <v>178</v>
      </c>
      <c r="B1" s="57"/>
      <c r="C1" s="57"/>
      <c r="D1" s="57"/>
      <c r="E1" s="57"/>
      <c r="F1" s="57"/>
      <c r="G1" s="57"/>
      <c r="H1" s="57"/>
      <c r="I1" s="57"/>
    </row>
    <row r="2" spans="1:13" s="58" customFormat="1" ht="12.75" x14ac:dyDescent="0.2">
      <c r="A2" s="57" t="str">
        <f>'Cover Page'!A17</f>
        <v>2018 0970 154 000</v>
      </c>
      <c r="B2" s="59"/>
      <c r="C2" s="59"/>
      <c r="D2" s="59"/>
      <c r="E2" s="59"/>
      <c r="F2" s="59"/>
      <c r="G2" s="59"/>
      <c r="H2" s="59"/>
      <c r="I2" s="59"/>
    </row>
    <row r="3" spans="1:13" x14ac:dyDescent="0.2">
      <c r="A3" s="60"/>
      <c r="B3" s="60"/>
      <c r="C3" s="60"/>
      <c r="D3" s="60"/>
      <c r="E3" s="60"/>
      <c r="F3" s="60"/>
      <c r="G3" s="60"/>
      <c r="H3" s="60"/>
      <c r="I3" s="60"/>
    </row>
    <row r="4" spans="1:13" ht="20.25" x14ac:dyDescent="0.2">
      <c r="A4" s="77" t="s">
        <v>179</v>
      </c>
      <c r="B4" s="77"/>
      <c r="C4" s="77"/>
      <c r="D4" s="77"/>
      <c r="E4" s="77"/>
      <c r="F4" s="77"/>
      <c r="G4" s="77"/>
      <c r="H4" s="77"/>
      <c r="I4" s="77"/>
    </row>
    <row r="6" spans="1:13" ht="15.75" customHeight="1" x14ac:dyDescent="0.2">
      <c r="A6" s="78" t="s">
        <v>180</v>
      </c>
      <c r="B6" s="78"/>
      <c r="C6" s="78"/>
      <c r="D6" s="78"/>
      <c r="E6" s="78"/>
      <c r="F6" s="78"/>
      <c r="G6" s="78"/>
      <c r="H6" s="78"/>
      <c r="I6" s="78"/>
    </row>
    <row r="7" spans="1:13" ht="15" x14ac:dyDescent="0.2">
      <c r="A7" s="62"/>
      <c r="B7" s="62"/>
      <c r="C7" s="62"/>
      <c r="D7" s="62"/>
      <c r="E7" s="62"/>
      <c r="F7" s="62"/>
      <c r="G7" s="62"/>
      <c r="H7" s="62"/>
      <c r="I7" s="62"/>
    </row>
    <row r="8" spans="1:13" ht="15" x14ac:dyDescent="0.25">
      <c r="A8" s="76" t="s">
        <v>181</v>
      </c>
      <c r="B8" s="76"/>
      <c r="C8" s="76"/>
      <c r="D8" s="76"/>
      <c r="E8" s="76"/>
      <c r="F8" s="76"/>
      <c r="G8" s="76"/>
      <c r="H8" s="76"/>
      <c r="I8" s="76"/>
      <c r="J8" s="63"/>
    </row>
    <row r="9" spans="1:13" ht="75" customHeight="1" x14ac:dyDescent="0.2">
      <c r="A9" s="79" t="str">
        <f>dad</f>
        <v>The DAD is compiled by the Canadian Institute for Health Information and contains administrative, clinical (diagnoses and procedures/interventions), demographic, and administrative information for all admissions to acute care hospitals, rehab, chronic, and day surgery institutions in Ontario. At ICES, consecutive DAD records are linked together to form ‘episodes of care’ among the hospitals to which patients have been transferred after their initial admission.</v>
      </c>
      <c r="B9" s="79"/>
      <c r="C9" s="79"/>
      <c r="D9" s="79"/>
      <c r="E9" s="79"/>
      <c r="F9" s="79"/>
      <c r="G9" s="79"/>
      <c r="H9" s="79"/>
      <c r="I9" s="79"/>
      <c r="J9" s="75"/>
      <c r="K9" s="75"/>
      <c r="L9" s="75"/>
      <c r="M9" s="75"/>
    </row>
    <row r="10" spans="1:13" ht="14.25" customHeight="1" x14ac:dyDescent="0.2">
      <c r="A10" s="64"/>
      <c r="B10" s="64"/>
      <c r="C10" s="64"/>
      <c r="D10" s="64"/>
      <c r="E10" s="64"/>
      <c r="F10" s="64"/>
      <c r="G10" s="64"/>
      <c r="H10" s="64"/>
      <c r="I10" s="64"/>
    </row>
    <row r="11" spans="1:13" ht="14.25" customHeight="1" x14ac:dyDescent="0.2">
      <c r="A11" s="76" t="s">
        <v>181</v>
      </c>
      <c r="B11" s="76"/>
      <c r="C11" s="76"/>
      <c r="D11" s="76"/>
      <c r="E11" s="76"/>
      <c r="F11" s="76"/>
      <c r="G11" s="76"/>
      <c r="H11" s="76"/>
      <c r="I11" s="76"/>
    </row>
    <row r="12" spans="1:13" ht="75" customHeight="1" x14ac:dyDescent="0.2">
      <c r="A12" s="79" t="str">
        <f>SDS</f>
        <v>The SDS is compiled by the Canadian Institute for Health Information and contains administrative, clinical (diagnoses and procedures), demographic, and administrative information for all patient visits made to day surgery institutions in Ontario. The main data elements include patient demographics, clinical data (diagnoses, procedures, physician), administrative data (institution/hospital number etc.), financial data, service-specific data elements for day surgery and emergency.</v>
      </c>
      <c r="B12" s="79"/>
      <c r="C12" s="79"/>
      <c r="D12" s="79"/>
      <c r="E12" s="79"/>
      <c r="F12" s="79"/>
      <c r="G12" s="79"/>
      <c r="H12" s="79"/>
      <c r="I12" s="79"/>
    </row>
    <row r="13" spans="1:13" x14ac:dyDescent="0.2">
      <c r="A13" s="65"/>
      <c r="B13" s="2"/>
      <c r="C13" s="2"/>
      <c r="D13" s="2"/>
      <c r="E13" s="2"/>
      <c r="F13" s="2"/>
      <c r="G13" s="2"/>
      <c r="H13" s="2"/>
      <c r="I13" s="2"/>
    </row>
    <row r="14" spans="1:13" ht="14.25" customHeight="1" x14ac:dyDescent="0.2">
      <c r="A14" s="76" t="s">
        <v>181</v>
      </c>
      <c r="B14" s="76"/>
      <c r="C14" s="76"/>
      <c r="D14" s="76"/>
      <c r="E14" s="76"/>
      <c r="F14" s="76"/>
      <c r="G14" s="76"/>
      <c r="H14" s="76"/>
      <c r="I14" s="76"/>
    </row>
    <row r="15" spans="1:13" ht="75" customHeight="1" x14ac:dyDescent="0.2">
      <c r="A15" s="79" t="str">
        <f>NACRS</f>
        <v>The NACRS is compiled by the Canadian Institute for Health Information and contains administrative, clinical (diagnoses and procedures), demographic, and administrative information for all patient visits made to hospital- and community-based ambulatory care centres (emergency departments, day surgery units, hemodialysis units, and cancer care clinics). At ICES, NACRS records are linked with other data sources (DAD, OMHRS) to identify transitions to other care settings, such as inpatient acute care or psychiatric care.</v>
      </c>
      <c r="B15" s="79"/>
      <c r="C15" s="79"/>
      <c r="D15" s="79"/>
      <c r="E15" s="79"/>
      <c r="F15" s="79"/>
      <c r="G15" s="79"/>
      <c r="H15" s="79"/>
      <c r="I15" s="79"/>
    </row>
    <row r="16" spans="1:13" x14ac:dyDescent="0.2">
      <c r="A16" s="66"/>
      <c r="B16" s="66"/>
      <c r="C16" s="66"/>
      <c r="D16" s="66"/>
      <c r="E16" s="66"/>
      <c r="F16" s="66"/>
      <c r="G16" s="66"/>
      <c r="H16" s="66"/>
      <c r="I16" s="66"/>
    </row>
    <row r="17" spans="1:10" ht="14.25" customHeight="1" x14ac:dyDescent="0.2">
      <c r="A17" s="76" t="s">
        <v>181</v>
      </c>
      <c r="B17" s="76"/>
      <c r="C17" s="76"/>
      <c r="D17" s="76"/>
      <c r="E17" s="76"/>
      <c r="F17" s="76"/>
      <c r="G17" s="76"/>
      <c r="H17" s="76"/>
      <c r="I17" s="76"/>
    </row>
    <row r="18" spans="1:10" ht="75" customHeight="1" x14ac:dyDescent="0.2">
      <c r="A18" s="79" t="str">
        <f>OHIP</f>
        <v>The OHIP claims database contains information on inpatient and outpatient services provided to Ontario residents eligible for the province’s publicly funded health insurance system by fee-for-service health care practitioners (primarily physicians) and “shadow billings” for those paid through non-fee-for-service payment plans. The main data elements include patient and physician identifiers (encrypted), code for service provided, date of service,  associated diagnosis, and fee paid.</v>
      </c>
      <c r="B18" s="79"/>
      <c r="C18" s="79"/>
      <c r="D18" s="79"/>
      <c r="E18" s="79"/>
      <c r="F18" s="79"/>
      <c r="G18" s="79"/>
      <c r="H18" s="79"/>
      <c r="I18" s="79"/>
    </row>
    <row r="19" spans="1:10" x14ac:dyDescent="0.2">
      <c r="A19" s="64"/>
      <c r="B19" s="64"/>
      <c r="C19" s="64"/>
      <c r="D19" s="64"/>
      <c r="E19" s="64"/>
      <c r="F19" s="64"/>
      <c r="G19" s="64"/>
      <c r="H19" s="64"/>
      <c r="I19" s="64"/>
    </row>
    <row r="20" spans="1:10" ht="14.25" customHeight="1" x14ac:dyDescent="0.25">
      <c r="A20" s="76" t="s">
        <v>181</v>
      </c>
      <c r="B20" s="76"/>
      <c r="C20" s="76"/>
      <c r="D20" s="76"/>
      <c r="E20" s="76"/>
      <c r="F20" s="76"/>
      <c r="G20" s="76"/>
      <c r="H20" s="76"/>
      <c r="I20" s="76"/>
      <c r="J20" s="63"/>
    </row>
    <row r="21" spans="1:10" ht="75" customHeight="1" x14ac:dyDescent="0.2">
      <c r="A21" s="79" t="str">
        <f>RPDB</f>
        <v>The RPDB provides basic demographic information (age, sex, location of residence, date of birth, and date of death for deceased individuals) for those issued an Ontario health insurance number. The RPDB also indicates the time periods for which an individual was eligible to receive publicly funded health insurance benefits and the best known postal code for each registrant on July 1st of each year.</v>
      </c>
      <c r="B21" s="79"/>
      <c r="C21" s="79"/>
      <c r="D21" s="79"/>
      <c r="E21" s="79"/>
      <c r="F21" s="79"/>
      <c r="G21" s="79"/>
      <c r="H21" s="79"/>
      <c r="I21" s="79"/>
    </row>
    <row r="22" spans="1:10" x14ac:dyDescent="0.2">
      <c r="A22" s="64"/>
      <c r="B22" s="64"/>
      <c r="C22" s="64"/>
      <c r="D22" s="64"/>
      <c r="E22" s="64"/>
      <c r="F22" s="64"/>
      <c r="G22" s="64"/>
      <c r="H22" s="64"/>
      <c r="I22" s="64"/>
    </row>
    <row r="23" spans="1:10" ht="14.25" customHeight="1" x14ac:dyDescent="0.2">
      <c r="A23" s="76" t="s">
        <v>181</v>
      </c>
      <c r="B23" s="76"/>
      <c r="C23" s="76"/>
      <c r="D23" s="76"/>
      <c r="E23" s="76"/>
      <c r="F23" s="76"/>
      <c r="G23" s="76"/>
      <c r="H23" s="76"/>
      <c r="I23" s="76"/>
    </row>
    <row r="24" spans="1:10" ht="75" customHeight="1" x14ac:dyDescent="0.2">
      <c r="A24" s="79" t="str">
        <f>ODD</f>
        <v>The Ontario Diabetes Database is an ICES-derived cohort and is created using algorithms applied to inpatient hospitalization (DAD) records, same day surgery (SDS) records, and physician billing claims (OHIP) data to determine the diagnosis date for incident cases of diabetes in Ontario. For adults aged 19 years and greater, the definition for diabetes is 2 physician billing claims with a diagnosis for diabetes (OHIP diagnosis code: 250) or 1 inpatient hospitalization or same day surgery record with a diagnosis for diabetes (ICD-9 diagnosis code: 250; ICD-10 diagnosis codes: E10, E11, E13, E14; in any diagnostic code space) within a 2 year period. Physician claims and hospitalizations with a diagnosis of diabetes occurring within 120 prior to and 180 days after a gestational hospitalization record were excluded.</v>
      </c>
      <c r="B24" s="79"/>
      <c r="C24" s="79"/>
      <c r="D24" s="79"/>
      <c r="E24" s="79"/>
      <c r="F24" s="79"/>
      <c r="G24" s="79"/>
      <c r="H24" s="79"/>
      <c r="I24" s="79"/>
    </row>
    <row r="25" spans="1:10" x14ac:dyDescent="0.2">
      <c r="A25" s="64"/>
      <c r="B25" s="64"/>
      <c r="C25" s="64"/>
      <c r="D25" s="64"/>
      <c r="E25" s="64"/>
      <c r="F25" s="64"/>
      <c r="G25" s="64"/>
      <c r="H25" s="64"/>
      <c r="I25" s="64"/>
    </row>
    <row r="26" spans="1:10" x14ac:dyDescent="0.2">
      <c r="A26" s="76" t="s">
        <v>181</v>
      </c>
      <c r="B26" s="76"/>
      <c r="C26" s="76"/>
      <c r="D26" s="76"/>
      <c r="E26" s="76"/>
      <c r="F26" s="76"/>
      <c r="G26" s="76"/>
      <c r="H26" s="76"/>
      <c r="I26" s="76"/>
    </row>
    <row r="27" spans="1:10" ht="75" customHeight="1" x14ac:dyDescent="0.2">
      <c r="A27" s="79" t="s">
        <v>182</v>
      </c>
      <c r="B27" s="79"/>
      <c r="C27" s="79"/>
      <c r="D27" s="79"/>
      <c r="E27" s="79"/>
      <c r="F27" s="79"/>
      <c r="G27" s="79"/>
      <c r="H27" s="79"/>
      <c r="I27" s="79"/>
    </row>
    <row r="28" spans="1:10" ht="14.25" customHeight="1" x14ac:dyDescent="0.2">
      <c r="A28" s="65"/>
      <c r="B28" s="2"/>
      <c r="C28" s="2"/>
      <c r="D28" s="2"/>
      <c r="E28" s="2"/>
      <c r="F28" s="2"/>
      <c r="G28" s="2"/>
      <c r="H28" s="2"/>
      <c r="I28" s="2"/>
    </row>
    <row r="29" spans="1:10" x14ac:dyDescent="0.2">
      <c r="A29" s="76" t="s">
        <v>181</v>
      </c>
      <c r="B29" s="76"/>
      <c r="C29" s="76"/>
      <c r="D29" s="76"/>
      <c r="E29" s="76"/>
      <c r="F29" s="76"/>
      <c r="G29" s="76"/>
      <c r="H29" s="76"/>
      <c r="I29" s="76"/>
    </row>
    <row r="30" spans="1:10" ht="75" customHeight="1" x14ac:dyDescent="0.2">
      <c r="A30" s="79" t="str">
        <f>POP</f>
        <v>These files contain intercensal and postcensal estimates of the Ontario population by sex, age, and geographic areas. All estimates are of the population on July 1 of the given year.</v>
      </c>
      <c r="B30" s="79"/>
      <c r="C30" s="79"/>
      <c r="D30" s="79"/>
      <c r="E30" s="79"/>
      <c r="F30" s="79"/>
      <c r="G30" s="79"/>
      <c r="H30" s="79"/>
      <c r="I30" s="79"/>
    </row>
    <row r="31" spans="1:10" x14ac:dyDescent="0.2">
      <c r="A31" s="65"/>
      <c r="B31" s="2"/>
      <c r="C31" s="2"/>
      <c r="D31" s="2"/>
      <c r="E31" s="2"/>
      <c r="F31" s="2"/>
      <c r="G31" s="2"/>
      <c r="H31" s="2"/>
      <c r="I31" s="2"/>
    </row>
  </sheetData>
  <mergeCells count="19">
    <mergeCell ref="A30:I30"/>
    <mergeCell ref="A21:I21"/>
    <mergeCell ref="A23:I23"/>
    <mergeCell ref="A24:I24"/>
    <mergeCell ref="A26:I26"/>
    <mergeCell ref="A27:I27"/>
    <mergeCell ref="A29:I29"/>
    <mergeCell ref="J9:M9"/>
    <mergeCell ref="A11:I11"/>
    <mergeCell ref="A20:I20"/>
    <mergeCell ref="A4:I4"/>
    <mergeCell ref="A6:I6"/>
    <mergeCell ref="A8:I8"/>
    <mergeCell ref="A9:I9"/>
    <mergeCell ref="A12:I12"/>
    <mergeCell ref="A14:I14"/>
    <mergeCell ref="A15:I15"/>
    <mergeCell ref="A17:I17"/>
    <mergeCell ref="A18:I18"/>
  </mergeCells>
  <dataValidations count="1">
    <dataValidation type="list" allowBlank="1" showInputMessage="1" showErrorMessage="1" sqref="A8:I8 A11:I11 A14:I14 A17:I17 A20:I20 A23:I23 A26:I26 A29:I29" xr:uid="{6B0DD3A0-AFD8-4D33-89C0-0778AA1ED756}">
      <formula1>DATASETNAME</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2"/>
  <sheetViews>
    <sheetView workbookViewId="0">
      <selection activeCell="A2" sqref="A2"/>
    </sheetView>
  </sheetViews>
  <sheetFormatPr defaultRowHeight="15" x14ac:dyDescent="0.25"/>
  <cols>
    <col min="1" max="1" width="53.140625" customWidth="1"/>
  </cols>
  <sheetData>
    <row r="1" spans="1:1" x14ac:dyDescent="0.25">
      <c r="A1" s="68" t="str">
        <f>'Methods - Data Sources'!A1</f>
        <v>ICES Data &amp; Analytic Services - Third Party Research</v>
      </c>
    </row>
    <row r="2" spans="1:1" x14ac:dyDescent="0.25">
      <c r="A2" s="68" t="str">
        <f>'Methods - Data Sources'!A2</f>
        <v>2018 0970 154 000</v>
      </c>
    </row>
    <row r="4" spans="1:1" x14ac:dyDescent="0.25">
      <c r="A4" s="11" t="s">
        <v>63</v>
      </c>
    </row>
    <row r="5" spans="1:1" x14ac:dyDescent="0.25">
      <c r="A5" s="2"/>
    </row>
    <row r="6" spans="1:1" x14ac:dyDescent="0.25">
      <c r="A6" s="25" t="str">
        <f>'Table 3'!A4</f>
        <v>Table 3. Patient flow diagram for all cohorts</v>
      </c>
    </row>
    <row r="7" spans="1:1" x14ac:dyDescent="0.25">
      <c r="A7" s="25" t="str">
        <f>'Table 4'!A4</f>
        <v>Table 4. Patient counts for Prevalence Analysis</v>
      </c>
    </row>
    <row r="8" spans="1:1" x14ac:dyDescent="0.25">
      <c r="A8" s="25" t="str">
        <f>'Table 5'!A4</f>
        <v>Table 5. Prevalence estimates for prevalence analysis</v>
      </c>
    </row>
    <row r="9" spans="1:1" x14ac:dyDescent="0.25">
      <c r="A9" s="2" t="str">
        <f>'T9a CVDCKD cost control'!A4</f>
        <v>Table 9a - cvd_ckd costs for cases and specific controls</v>
      </c>
    </row>
    <row r="10" spans="1:1" x14ac:dyDescent="0.25">
      <c r="A10" s="2" t="str">
        <f>'T9b CVDCKD cost gen control'!A4</f>
        <v>Table 9b - cvd_ckd costs for cases and general controls</v>
      </c>
    </row>
    <row r="11" spans="1:1" x14ac:dyDescent="0.25">
      <c r="A11" s="2" t="str">
        <f>'T9c Transplant cost control'!A4</f>
        <v>Table 9c - transplant costs for cases and specific controls</v>
      </c>
    </row>
    <row r="12" spans="1:1" x14ac:dyDescent="0.25">
      <c r="A12" s="2" t="str">
        <f>'T9d Transplant cost gen control'!A4</f>
        <v>Table 9d - transplant costs for cases and general controls</v>
      </c>
    </row>
    <row r="13" spans="1:1" x14ac:dyDescent="0.25">
      <c r="A13" s="2" t="str">
        <f>'T9e Dialysis cost control'!A4</f>
        <v>Table 9e - dialysis costs for cases and specific controls</v>
      </c>
    </row>
    <row r="14" spans="1:1" x14ac:dyDescent="0.25">
      <c r="A14" s="2" t="str">
        <f>'T9f Dialysis cost gen control'!A4</f>
        <v>Table 9f - dialysis costs for cases and general controls</v>
      </c>
    </row>
    <row r="15" spans="1:1" x14ac:dyDescent="0.25">
      <c r="A15" s="2" t="str">
        <f>'T9g Serum cost control'!A4</f>
        <v>Table 9g -  serum_double costs for cases and specific controls</v>
      </c>
    </row>
    <row r="16" spans="1:1" x14ac:dyDescent="0.25">
      <c r="A16" s="2" t="str">
        <f>'T9h Serum cost gen control'!A4</f>
        <v>Table 9h -  serum_double costs for cases and general controls</v>
      </c>
    </row>
    <row r="17" spans="1:1" x14ac:dyDescent="0.25">
      <c r="A17" s="2"/>
    </row>
    <row r="18" spans="1:1" x14ac:dyDescent="0.25">
      <c r="A18" s="2"/>
    </row>
    <row r="19" spans="1:1" x14ac:dyDescent="0.25">
      <c r="A19" s="2"/>
    </row>
    <row r="20" spans="1:1" x14ac:dyDescent="0.25">
      <c r="A20" s="2"/>
    </row>
    <row r="21" spans="1:1" x14ac:dyDescent="0.25">
      <c r="A21" s="2"/>
    </row>
    <row r="22" spans="1:1" x14ac:dyDescent="0.25">
      <c r="A22" s="2"/>
    </row>
  </sheetData>
  <hyperlinks>
    <hyperlink ref="A6" location="'Table 3'!A1" display="'Table 3'!A1" xr:uid="{00000000-0004-0000-0100-000000000000}"/>
    <hyperlink ref="A7" location="'Table 4'!A1" display="'Table 4'!A1" xr:uid="{00000000-0004-0000-0100-000001000000}"/>
    <hyperlink ref="A8" location="'Table 5'!A1" display="'Table 5'!A1" xr:uid="{00000000-0004-0000-0100-000002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79"/>
  <sheetViews>
    <sheetView workbookViewId="0"/>
  </sheetViews>
  <sheetFormatPr defaultRowHeight="15" x14ac:dyDescent="0.25"/>
  <cols>
    <col min="1" max="1" width="5" bestFit="1" customWidth="1"/>
    <col min="2" max="2" width="52.5703125" bestFit="1" customWidth="1"/>
    <col min="3" max="3" width="15.85546875" style="26" bestFit="1" customWidth="1"/>
    <col min="4" max="4" width="21.7109375" style="26" bestFit="1" customWidth="1"/>
  </cols>
  <sheetData>
    <row r="1" spans="1:4" x14ac:dyDescent="0.25">
      <c r="A1" s="68" t="str">
        <f>'Methods - Data Sources'!A1</f>
        <v>ICES Data &amp; Analytic Services - Third Party Research</v>
      </c>
    </row>
    <row r="2" spans="1:4" x14ac:dyDescent="0.25">
      <c r="A2" s="68" t="str">
        <f>'Methods - Data Sources'!A2</f>
        <v>2018 0970 154 000</v>
      </c>
    </row>
    <row r="4" spans="1:4" x14ac:dyDescent="0.25">
      <c r="A4" s="11" t="s">
        <v>64</v>
      </c>
    </row>
    <row r="6" spans="1:4" x14ac:dyDescent="0.25">
      <c r="A6" s="27" t="s">
        <v>65</v>
      </c>
    </row>
    <row r="7" spans="1:4" x14ac:dyDescent="0.25">
      <c r="A7" s="28" t="s">
        <v>0</v>
      </c>
      <c r="B7" s="28" t="s">
        <v>1</v>
      </c>
      <c r="C7" s="29" t="s">
        <v>2</v>
      </c>
      <c r="D7" s="29" t="s">
        <v>3</v>
      </c>
    </row>
    <row r="8" spans="1:4" x14ac:dyDescent="0.25">
      <c r="A8" s="30">
        <v>1</v>
      </c>
      <c r="B8" s="30" t="s">
        <v>4</v>
      </c>
      <c r="C8" s="31" t="s">
        <v>5</v>
      </c>
      <c r="D8" s="32">
        <v>20068645</v>
      </c>
    </row>
    <row r="9" spans="1:4" x14ac:dyDescent="0.25">
      <c r="A9" s="33">
        <v>2</v>
      </c>
      <c r="B9" s="33" t="s">
        <v>6</v>
      </c>
      <c r="C9" s="34">
        <v>17925209</v>
      </c>
      <c r="D9" s="34">
        <v>2143436</v>
      </c>
    </row>
    <row r="10" spans="1:4" x14ac:dyDescent="0.25">
      <c r="A10" s="33">
        <v>3</v>
      </c>
      <c r="B10" s="33" t="s">
        <v>66</v>
      </c>
      <c r="C10" s="34">
        <v>1591878</v>
      </c>
      <c r="D10" s="34">
        <v>551558</v>
      </c>
    </row>
    <row r="11" spans="1:4" x14ac:dyDescent="0.25">
      <c r="A11" s="33">
        <v>4</v>
      </c>
      <c r="B11" s="33" t="s">
        <v>7</v>
      </c>
      <c r="C11" s="34">
        <v>7461</v>
      </c>
      <c r="D11" s="34">
        <v>544097</v>
      </c>
    </row>
    <row r="12" spans="1:4" x14ac:dyDescent="0.25">
      <c r="A12" s="33">
        <v>5</v>
      </c>
      <c r="B12" s="33" t="s">
        <v>8</v>
      </c>
      <c r="C12" s="34">
        <v>34109</v>
      </c>
      <c r="D12" s="34">
        <v>509988</v>
      </c>
    </row>
    <row r="13" spans="1:4" x14ac:dyDescent="0.25">
      <c r="A13" s="33">
        <v>6</v>
      </c>
      <c r="B13" s="33" t="s">
        <v>9</v>
      </c>
      <c r="C13" s="34">
        <v>106383</v>
      </c>
      <c r="D13" s="34">
        <v>403605</v>
      </c>
    </row>
    <row r="14" spans="1:4" x14ac:dyDescent="0.25">
      <c r="A14" s="33">
        <v>7</v>
      </c>
      <c r="B14" s="33" t="s">
        <v>10</v>
      </c>
      <c r="C14" s="35">
        <v>60</v>
      </c>
      <c r="D14" s="34">
        <v>403545</v>
      </c>
    </row>
    <row r="15" spans="1:4" x14ac:dyDescent="0.25">
      <c r="A15" s="33">
        <v>8</v>
      </c>
      <c r="B15" s="33" t="s">
        <v>13</v>
      </c>
      <c r="C15" s="35">
        <v>265</v>
      </c>
      <c r="D15" s="34">
        <v>403280</v>
      </c>
    </row>
    <row r="16" spans="1:4" x14ac:dyDescent="0.25">
      <c r="A16" s="36">
        <v>9</v>
      </c>
      <c r="B16" s="36" t="s">
        <v>11</v>
      </c>
      <c r="C16" s="37">
        <v>25</v>
      </c>
      <c r="D16" s="38">
        <v>403255</v>
      </c>
    </row>
    <row r="19" spans="1:4" x14ac:dyDescent="0.25">
      <c r="A19" s="27" t="s">
        <v>67</v>
      </c>
    </row>
    <row r="20" spans="1:4" x14ac:dyDescent="0.25">
      <c r="A20" s="28" t="s">
        <v>0</v>
      </c>
      <c r="B20" s="28" t="s">
        <v>1</v>
      </c>
      <c r="C20" s="29" t="s">
        <v>2</v>
      </c>
      <c r="D20" s="29" t="s">
        <v>3</v>
      </c>
    </row>
    <row r="21" spans="1:4" x14ac:dyDescent="0.25">
      <c r="A21" s="30">
        <v>1</v>
      </c>
      <c r="B21" s="30" t="s">
        <v>4</v>
      </c>
      <c r="C21" s="31" t="s">
        <v>5</v>
      </c>
      <c r="D21" s="32">
        <v>20068645</v>
      </c>
    </row>
    <row r="22" spans="1:4" x14ac:dyDescent="0.25">
      <c r="A22" s="33">
        <v>2</v>
      </c>
      <c r="B22" s="33" t="s">
        <v>6</v>
      </c>
      <c r="C22" s="34">
        <v>17925209</v>
      </c>
      <c r="D22" s="34">
        <v>2143436</v>
      </c>
    </row>
    <row r="23" spans="1:4" x14ac:dyDescent="0.25">
      <c r="A23" s="33">
        <v>3</v>
      </c>
      <c r="B23" s="33" t="s">
        <v>72</v>
      </c>
      <c r="C23" s="34">
        <v>1082361</v>
      </c>
      <c r="D23" s="34">
        <v>1061075</v>
      </c>
    </row>
    <row r="24" spans="1:4" x14ac:dyDescent="0.25">
      <c r="A24" s="33">
        <v>4</v>
      </c>
      <c r="B24" s="33" t="s">
        <v>7</v>
      </c>
      <c r="C24" s="34">
        <v>4198</v>
      </c>
      <c r="D24" s="34">
        <v>1056877</v>
      </c>
    </row>
    <row r="25" spans="1:4" x14ac:dyDescent="0.25">
      <c r="A25" s="33">
        <v>5</v>
      </c>
      <c r="B25" s="33" t="s">
        <v>8</v>
      </c>
      <c r="C25" s="34">
        <v>69307</v>
      </c>
      <c r="D25" s="34">
        <v>987570</v>
      </c>
    </row>
    <row r="26" spans="1:4" x14ac:dyDescent="0.25">
      <c r="A26" s="33">
        <v>6</v>
      </c>
      <c r="B26" s="33" t="s">
        <v>9</v>
      </c>
      <c r="C26" s="34">
        <v>152871</v>
      </c>
      <c r="D26" s="34">
        <v>834699</v>
      </c>
    </row>
    <row r="27" spans="1:4" x14ac:dyDescent="0.25">
      <c r="A27" s="33">
        <v>7</v>
      </c>
      <c r="B27" s="33" t="s">
        <v>10</v>
      </c>
      <c r="C27" s="35">
        <v>111</v>
      </c>
      <c r="D27" s="34">
        <v>834588</v>
      </c>
    </row>
    <row r="28" spans="1:4" x14ac:dyDescent="0.25">
      <c r="A28" s="33">
        <v>8</v>
      </c>
      <c r="B28" s="33" t="s">
        <v>13</v>
      </c>
      <c r="C28" s="35">
        <v>494</v>
      </c>
      <c r="D28" s="34">
        <v>834094</v>
      </c>
    </row>
    <row r="29" spans="1:4" x14ac:dyDescent="0.25">
      <c r="A29" s="36">
        <v>9</v>
      </c>
      <c r="B29" s="36" t="s">
        <v>11</v>
      </c>
      <c r="C29" s="37">
        <v>45</v>
      </c>
      <c r="D29" s="38">
        <v>834049</v>
      </c>
    </row>
    <row r="32" spans="1:4" x14ac:dyDescent="0.25">
      <c r="A32" s="27" t="s">
        <v>68</v>
      </c>
    </row>
    <row r="33" spans="1:4" x14ac:dyDescent="0.25">
      <c r="A33" s="28" t="s">
        <v>0</v>
      </c>
      <c r="B33" s="28" t="s">
        <v>1</v>
      </c>
      <c r="C33" s="29" t="s">
        <v>2</v>
      </c>
      <c r="D33" s="29" t="s">
        <v>3</v>
      </c>
    </row>
    <row r="34" spans="1:4" x14ac:dyDescent="0.25">
      <c r="A34" s="30">
        <v>1</v>
      </c>
      <c r="B34" s="30" t="s">
        <v>4</v>
      </c>
      <c r="C34" s="31" t="s">
        <v>5</v>
      </c>
      <c r="D34" s="32">
        <v>20068645</v>
      </c>
    </row>
    <row r="35" spans="1:4" x14ac:dyDescent="0.25">
      <c r="A35" s="33">
        <v>2</v>
      </c>
      <c r="B35" s="33" t="s">
        <v>6</v>
      </c>
      <c r="C35" s="34">
        <v>17925209</v>
      </c>
      <c r="D35" s="34">
        <v>2143436</v>
      </c>
    </row>
    <row r="36" spans="1:4" x14ac:dyDescent="0.25">
      <c r="A36" s="33">
        <v>3</v>
      </c>
      <c r="B36" s="33" t="s">
        <v>69</v>
      </c>
      <c r="C36" s="34">
        <v>1740819</v>
      </c>
      <c r="D36" s="34">
        <v>402617</v>
      </c>
    </row>
    <row r="37" spans="1:4" x14ac:dyDescent="0.25">
      <c r="A37" s="33">
        <v>4</v>
      </c>
      <c r="B37" s="33" t="s">
        <v>7</v>
      </c>
      <c r="C37" s="34">
        <v>1238</v>
      </c>
      <c r="D37" s="34">
        <v>401379</v>
      </c>
    </row>
    <row r="38" spans="1:4" x14ac:dyDescent="0.25">
      <c r="A38" s="33">
        <v>5</v>
      </c>
      <c r="B38" s="33" t="s">
        <v>8</v>
      </c>
      <c r="C38" s="34">
        <v>20751</v>
      </c>
      <c r="D38" s="34">
        <v>380628</v>
      </c>
    </row>
    <row r="39" spans="1:4" x14ac:dyDescent="0.25">
      <c r="A39" s="33">
        <v>6</v>
      </c>
      <c r="B39" s="33" t="s">
        <v>9</v>
      </c>
      <c r="C39" s="34">
        <v>83448</v>
      </c>
      <c r="D39" s="34">
        <v>297180</v>
      </c>
    </row>
    <row r="40" spans="1:4" x14ac:dyDescent="0.25">
      <c r="A40" s="33">
        <v>7</v>
      </c>
      <c r="B40" s="33" t="s">
        <v>10</v>
      </c>
      <c r="C40" s="35">
        <v>20</v>
      </c>
      <c r="D40" s="34">
        <v>297160</v>
      </c>
    </row>
    <row r="41" spans="1:4" x14ac:dyDescent="0.25">
      <c r="A41" s="33">
        <v>8</v>
      </c>
      <c r="B41" s="33" t="s">
        <v>13</v>
      </c>
      <c r="C41" s="35">
        <v>167</v>
      </c>
      <c r="D41" s="34">
        <v>296993</v>
      </c>
    </row>
    <row r="42" spans="1:4" x14ac:dyDescent="0.25">
      <c r="A42" s="36">
        <v>9</v>
      </c>
      <c r="B42" s="36" t="s">
        <v>11</v>
      </c>
      <c r="C42" s="37">
        <v>21</v>
      </c>
      <c r="D42" s="38">
        <v>296972</v>
      </c>
    </row>
    <row r="45" spans="1:4" x14ac:dyDescent="0.25">
      <c r="A45" s="27" t="s">
        <v>70</v>
      </c>
    </row>
    <row r="46" spans="1:4" x14ac:dyDescent="0.25">
      <c r="A46" s="28" t="s">
        <v>0</v>
      </c>
      <c r="B46" s="28" t="s">
        <v>1</v>
      </c>
      <c r="C46" s="29" t="s">
        <v>2</v>
      </c>
      <c r="D46" s="29" t="s">
        <v>3</v>
      </c>
    </row>
    <row r="47" spans="1:4" x14ac:dyDescent="0.25">
      <c r="A47" s="30">
        <v>1</v>
      </c>
      <c r="B47" s="30" t="s">
        <v>4</v>
      </c>
      <c r="C47" s="31" t="s">
        <v>5</v>
      </c>
      <c r="D47" s="32">
        <v>20068645</v>
      </c>
    </row>
    <row r="48" spans="1:4" x14ac:dyDescent="0.25">
      <c r="A48" s="33">
        <v>2</v>
      </c>
      <c r="B48" s="33" t="s">
        <v>6</v>
      </c>
      <c r="C48" s="34">
        <v>17925209</v>
      </c>
      <c r="D48" s="34">
        <v>2143436</v>
      </c>
    </row>
    <row r="49" spans="1:4" x14ac:dyDescent="0.25">
      <c r="A49" s="33">
        <v>3</v>
      </c>
      <c r="B49" s="33" t="s">
        <v>66</v>
      </c>
      <c r="C49" s="34">
        <v>1591878</v>
      </c>
      <c r="D49" s="34">
        <v>551558</v>
      </c>
    </row>
    <row r="50" spans="1:4" x14ac:dyDescent="0.25">
      <c r="A50" s="33">
        <v>4</v>
      </c>
      <c r="B50" s="33" t="s">
        <v>12</v>
      </c>
      <c r="C50" s="34">
        <v>189173</v>
      </c>
      <c r="D50" s="34">
        <v>362385</v>
      </c>
    </row>
    <row r="51" spans="1:4" x14ac:dyDescent="0.25">
      <c r="A51" s="33">
        <v>5</v>
      </c>
      <c r="B51" s="33" t="s">
        <v>7</v>
      </c>
      <c r="C51" s="34">
        <v>865</v>
      </c>
      <c r="D51" s="34">
        <v>361520</v>
      </c>
    </row>
    <row r="52" spans="1:4" x14ac:dyDescent="0.25">
      <c r="A52" s="33">
        <v>6</v>
      </c>
      <c r="B52" s="33" t="s">
        <v>8</v>
      </c>
      <c r="C52" s="34">
        <v>15221</v>
      </c>
      <c r="D52" s="34">
        <v>346299</v>
      </c>
    </row>
    <row r="53" spans="1:4" x14ac:dyDescent="0.25">
      <c r="A53" s="33">
        <v>7</v>
      </c>
      <c r="B53" s="33" t="s">
        <v>9</v>
      </c>
      <c r="C53" s="34">
        <v>89834</v>
      </c>
      <c r="D53" s="34">
        <v>256465</v>
      </c>
    </row>
    <row r="54" spans="1:4" x14ac:dyDescent="0.25">
      <c r="A54" s="33">
        <v>8</v>
      </c>
      <c r="B54" s="33" t="s">
        <v>10</v>
      </c>
      <c r="C54" s="35">
        <v>8</v>
      </c>
      <c r="D54" s="34">
        <v>256457</v>
      </c>
    </row>
    <row r="55" spans="1:4" x14ac:dyDescent="0.25">
      <c r="A55" s="33">
        <v>9</v>
      </c>
      <c r="B55" s="33" t="s">
        <v>13</v>
      </c>
      <c r="C55" s="35">
        <v>136</v>
      </c>
      <c r="D55" s="34">
        <v>256321</v>
      </c>
    </row>
    <row r="56" spans="1:4" x14ac:dyDescent="0.25">
      <c r="A56" s="36">
        <v>10</v>
      </c>
      <c r="B56" s="36" t="s">
        <v>11</v>
      </c>
      <c r="C56" s="37">
        <v>29</v>
      </c>
      <c r="D56" s="38">
        <v>256292</v>
      </c>
    </row>
    <row r="59" spans="1:4" x14ac:dyDescent="0.25">
      <c r="A59" s="27" t="s">
        <v>71</v>
      </c>
    </row>
    <row r="60" spans="1:4" x14ac:dyDescent="0.25">
      <c r="A60" s="28" t="s">
        <v>0</v>
      </c>
      <c r="B60" s="28" t="s">
        <v>1</v>
      </c>
      <c r="C60" s="29" t="s">
        <v>2</v>
      </c>
      <c r="D60" s="29" t="s">
        <v>3</v>
      </c>
    </row>
    <row r="61" spans="1:4" x14ac:dyDescent="0.25">
      <c r="A61" s="30">
        <v>1</v>
      </c>
      <c r="B61" s="30" t="s">
        <v>4</v>
      </c>
      <c r="C61" s="31" t="s">
        <v>5</v>
      </c>
      <c r="D61" s="32">
        <v>20068645</v>
      </c>
    </row>
    <row r="62" spans="1:4" x14ac:dyDescent="0.25">
      <c r="A62" s="33">
        <v>2</v>
      </c>
      <c r="B62" s="33" t="s">
        <v>6</v>
      </c>
      <c r="C62" s="34">
        <v>17925209</v>
      </c>
      <c r="D62" s="34">
        <v>2143436</v>
      </c>
    </row>
    <row r="63" spans="1:4" x14ac:dyDescent="0.25">
      <c r="A63" s="33">
        <v>3</v>
      </c>
      <c r="B63" s="33" t="s">
        <v>72</v>
      </c>
      <c r="C63" s="34">
        <v>1082361</v>
      </c>
      <c r="D63" s="34">
        <v>1061075</v>
      </c>
    </row>
    <row r="64" spans="1:4" x14ac:dyDescent="0.25">
      <c r="A64" s="33">
        <v>4</v>
      </c>
      <c r="B64" s="33" t="s">
        <v>12</v>
      </c>
      <c r="C64" s="34">
        <v>449580</v>
      </c>
      <c r="D64" s="34">
        <v>611495</v>
      </c>
    </row>
    <row r="65" spans="1:4" x14ac:dyDescent="0.25">
      <c r="A65" s="33">
        <v>5</v>
      </c>
      <c r="B65" s="33" t="s">
        <v>7</v>
      </c>
      <c r="C65" s="34">
        <v>618</v>
      </c>
      <c r="D65" s="34">
        <v>610877</v>
      </c>
    </row>
    <row r="66" spans="1:4" x14ac:dyDescent="0.25">
      <c r="A66" s="33">
        <v>6</v>
      </c>
      <c r="B66" s="33" t="s">
        <v>8</v>
      </c>
      <c r="C66" s="34">
        <v>29091</v>
      </c>
      <c r="D66" s="34">
        <v>581786</v>
      </c>
    </row>
    <row r="67" spans="1:4" x14ac:dyDescent="0.25">
      <c r="A67" s="33">
        <v>7</v>
      </c>
      <c r="B67" s="33" t="s">
        <v>9</v>
      </c>
      <c r="C67" s="34">
        <v>119747</v>
      </c>
      <c r="D67" s="34">
        <v>462039</v>
      </c>
    </row>
    <row r="68" spans="1:4" x14ac:dyDescent="0.25">
      <c r="A68" s="33">
        <v>8</v>
      </c>
      <c r="B68" s="33" t="s">
        <v>10</v>
      </c>
      <c r="C68" s="35">
        <v>7</v>
      </c>
      <c r="D68" s="34">
        <v>462032</v>
      </c>
    </row>
    <row r="69" spans="1:4" x14ac:dyDescent="0.25">
      <c r="A69" s="33">
        <v>9</v>
      </c>
      <c r="B69" s="33" t="s">
        <v>13</v>
      </c>
      <c r="C69" s="35">
        <v>206</v>
      </c>
      <c r="D69" s="34">
        <v>461826</v>
      </c>
    </row>
    <row r="70" spans="1:4" x14ac:dyDescent="0.25">
      <c r="A70" s="36">
        <v>10</v>
      </c>
      <c r="B70" s="36" t="s">
        <v>11</v>
      </c>
      <c r="C70" s="37">
        <v>56</v>
      </c>
      <c r="D70" s="38">
        <v>461770</v>
      </c>
    </row>
    <row r="73" spans="1:4" x14ac:dyDescent="0.25">
      <c r="A73" s="39" t="s">
        <v>73</v>
      </c>
    </row>
    <row r="74" spans="1:4" x14ac:dyDescent="0.25">
      <c r="A74" s="28" t="s">
        <v>0</v>
      </c>
      <c r="B74" s="28" t="s">
        <v>1</v>
      </c>
      <c r="C74" s="29" t="s">
        <v>2</v>
      </c>
      <c r="D74" s="29" t="s">
        <v>3</v>
      </c>
    </row>
    <row r="75" spans="1:4" x14ac:dyDescent="0.25">
      <c r="A75" s="30">
        <v>1</v>
      </c>
      <c r="B75" s="30" t="s">
        <v>4</v>
      </c>
      <c r="C75" s="31" t="s">
        <v>5</v>
      </c>
      <c r="D75" s="32">
        <v>20068645</v>
      </c>
    </row>
    <row r="76" spans="1:4" x14ac:dyDescent="0.25">
      <c r="A76" s="33">
        <v>2</v>
      </c>
      <c r="B76" s="33" t="s">
        <v>6</v>
      </c>
      <c r="C76" s="34">
        <v>17925209</v>
      </c>
      <c r="D76" s="34">
        <v>2143436</v>
      </c>
    </row>
    <row r="77" spans="1:4" x14ac:dyDescent="0.25">
      <c r="A77" s="33">
        <v>3</v>
      </c>
      <c r="B77" s="33" t="s">
        <v>69</v>
      </c>
      <c r="C77" s="34">
        <v>1740819</v>
      </c>
      <c r="D77" s="34">
        <v>402617</v>
      </c>
    </row>
    <row r="78" spans="1:4" x14ac:dyDescent="0.25">
      <c r="A78" s="33">
        <v>4</v>
      </c>
      <c r="B78" s="33" t="s">
        <v>12</v>
      </c>
      <c r="C78" s="34">
        <v>117560</v>
      </c>
      <c r="D78" s="34">
        <v>285057</v>
      </c>
    </row>
    <row r="79" spans="1:4" x14ac:dyDescent="0.25">
      <c r="A79" s="33">
        <v>5</v>
      </c>
      <c r="B79" s="33" t="s">
        <v>7</v>
      </c>
      <c r="C79" s="34">
        <v>345</v>
      </c>
      <c r="D79" s="34">
        <v>284712</v>
      </c>
    </row>
    <row r="80" spans="1:4" x14ac:dyDescent="0.25">
      <c r="A80" s="33">
        <v>6</v>
      </c>
      <c r="B80" s="33" t="s">
        <v>8</v>
      </c>
      <c r="C80" s="34">
        <v>11151</v>
      </c>
      <c r="D80" s="34">
        <v>273561</v>
      </c>
    </row>
    <row r="81" spans="1:4" x14ac:dyDescent="0.25">
      <c r="A81" s="33">
        <v>7</v>
      </c>
      <c r="B81" s="33" t="s">
        <v>9</v>
      </c>
      <c r="C81" s="34">
        <v>71358</v>
      </c>
      <c r="D81" s="34">
        <v>202203</v>
      </c>
    </row>
    <row r="82" spans="1:4" x14ac:dyDescent="0.25">
      <c r="A82" s="33">
        <v>8</v>
      </c>
      <c r="B82" s="33" t="s">
        <v>10</v>
      </c>
      <c r="C82" s="35" t="s">
        <v>74</v>
      </c>
      <c r="D82" s="34" t="s">
        <v>75</v>
      </c>
    </row>
    <row r="83" spans="1:4" x14ac:dyDescent="0.25">
      <c r="A83" s="33">
        <v>9</v>
      </c>
      <c r="B83" s="33" t="s">
        <v>13</v>
      </c>
      <c r="C83" s="35" t="s">
        <v>91</v>
      </c>
      <c r="D83" s="34" t="s">
        <v>75</v>
      </c>
    </row>
    <row r="84" spans="1:4" x14ac:dyDescent="0.25">
      <c r="A84" s="36">
        <v>10</v>
      </c>
      <c r="B84" s="36" t="s">
        <v>11</v>
      </c>
      <c r="C84" s="37">
        <v>24</v>
      </c>
      <c r="D84" s="38">
        <v>202082</v>
      </c>
    </row>
    <row r="87" spans="1:4" x14ac:dyDescent="0.25">
      <c r="A87" s="27" t="s">
        <v>76</v>
      </c>
    </row>
    <row r="88" spans="1:4" x14ac:dyDescent="0.25">
      <c r="A88" s="28" t="s">
        <v>0</v>
      </c>
      <c r="B88" s="28" t="s">
        <v>1</v>
      </c>
      <c r="C88" s="29" t="s">
        <v>2</v>
      </c>
      <c r="D88" s="29" t="s">
        <v>3</v>
      </c>
    </row>
    <row r="89" spans="1:4" x14ac:dyDescent="0.25">
      <c r="A89" s="30">
        <v>1</v>
      </c>
      <c r="B89" s="30" t="s">
        <v>4</v>
      </c>
      <c r="C89" s="31" t="s">
        <v>5</v>
      </c>
      <c r="D89" s="32">
        <v>20068645</v>
      </c>
    </row>
    <row r="90" spans="1:4" x14ac:dyDescent="0.25">
      <c r="A90" s="33">
        <v>2</v>
      </c>
      <c r="B90" s="33" t="s">
        <v>6</v>
      </c>
      <c r="C90" s="34">
        <v>17925209</v>
      </c>
      <c r="D90" s="34">
        <v>2143436</v>
      </c>
    </row>
    <row r="91" spans="1:4" x14ac:dyDescent="0.25">
      <c r="A91" s="33">
        <v>3</v>
      </c>
      <c r="B91" s="33" t="s">
        <v>66</v>
      </c>
      <c r="C91" s="34">
        <v>1591878</v>
      </c>
      <c r="D91" s="34">
        <v>551558</v>
      </c>
    </row>
    <row r="92" spans="1:4" x14ac:dyDescent="0.25">
      <c r="A92" s="33">
        <v>4</v>
      </c>
      <c r="B92" s="33" t="s">
        <v>14</v>
      </c>
      <c r="C92" s="34">
        <v>413571</v>
      </c>
      <c r="D92" s="34">
        <v>137987</v>
      </c>
    </row>
    <row r="93" spans="1:4" x14ac:dyDescent="0.25">
      <c r="A93" s="33">
        <v>5</v>
      </c>
      <c r="B93" s="33" t="s">
        <v>7</v>
      </c>
      <c r="C93" s="34">
        <v>340</v>
      </c>
      <c r="D93" s="34">
        <v>137647</v>
      </c>
    </row>
    <row r="94" spans="1:4" x14ac:dyDescent="0.25">
      <c r="A94" s="33">
        <v>6</v>
      </c>
      <c r="B94" s="33" t="s">
        <v>8</v>
      </c>
      <c r="C94" s="34">
        <v>4270</v>
      </c>
      <c r="D94" s="34">
        <v>133377</v>
      </c>
    </row>
    <row r="95" spans="1:4" x14ac:dyDescent="0.25">
      <c r="A95" s="33">
        <v>7</v>
      </c>
      <c r="B95" s="33" t="s">
        <v>9</v>
      </c>
      <c r="C95" s="34">
        <v>41657</v>
      </c>
      <c r="D95" s="34">
        <v>91720</v>
      </c>
    </row>
    <row r="96" spans="1:4" x14ac:dyDescent="0.25">
      <c r="A96" s="33">
        <v>8</v>
      </c>
      <c r="B96" s="33" t="s">
        <v>10</v>
      </c>
      <c r="C96" s="40" t="s">
        <v>74</v>
      </c>
      <c r="D96" s="41" t="s">
        <v>75</v>
      </c>
    </row>
    <row r="97" spans="1:4" x14ac:dyDescent="0.25">
      <c r="A97" s="33">
        <v>9</v>
      </c>
      <c r="B97" s="33" t="s">
        <v>13</v>
      </c>
      <c r="C97" s="40" t="s">
        <v>77</v>
      </c>
      <c r="D97" s="41" t="s">
        <v>75</v>
      </c>
    </row>
    <row r="98" spans="1:4" x14ac:dyDescent="0.25">
      <c r="A98" s="36">
        <v>10</v>
      </c>
      <c r="B98" s="36" t="s">
        <v>11</v>
      </c>
      <c r="C98" s="37">
        <v>21</v>
      </c>
      <c r="D98" s="38">
        <v>91651</v>
      </c>
    </row>
    <row r="101" spans="1:4" x14ac:dyDescent="0.25">
      <c r="A101" s="27" t="s">
        <v>78</v>
      </c>
    </row>
    <row r="102" spans="1:4" x14ac:dyDescent="0.25">
      <c r="A102" s="28" t="s">
        <v>0</v>
      </c>
      <c r="B102" s="28" t="s">
        <v>1</v>
      </c>
      <c r="C102" s="29" t="s">
        <v>2</v>
      </c>
      <c r="D102" s="29" t="s">
        <v>3</v>
      </c>
    </row>
    <row r="103" spans="1:4" x14ac:dyDescent="0.25">
      <c r="A103" s="30">
        <v>1</v>
      </c>
      <c r="B103" s="30" t="s">
        <v>4</v>
      </c>
      <c r="C103" s="31" t="s">
        <v>5</v>
      </c>
      <c r="D103" s="32">
        <v>20068645</v>
      </c>
    </row>
    <row r="104" spans="1:4" x14ac:dyDescent="0.25">
      <c r="A104" s="33">
        <v>2</v>
      </c>
      <c r="B104" s="33" t="s">
        <v>6</v>
      </c>
      <c r="C104" s="34">
        <v>17925209</v>
      </c>
      <c r="D104" s="34">
        <v>2143436</v>
      </c>
    </row>
    <row r="105" spans="1:4" x14ac:dyDescent="0.25">
      <c r="A105" s="33">
        <v>3</v>
      </c>
      <c r="B105" s="33" t="s">
        <v>72</v>
      </c>
      <c r="C105" s="34">
        <v>1082361</v>
      </c>
      <c r="D105" s="34">
        <v>1061075</v>
      </c>
    </row>
    <row r="106" spans="1:4" x14ac:dyDescent="0.25">
      <c r="A106" s="33">
        <v>4</v>
      </c>
      <c r="B106" s="33" t="s">
        <v>14</v>
      </c>
      <c r="C106" s="34">
        <v>833639</v>
      </c>
      <c r="D106" s="34">
        <v>227436</v>
      </c>
    </row>
    <row r="107" spans="1:4" x14ac:dyDescent="0.25">
      <c r="A107" s="33">
        <v>5</v>
      </c>
      <c r="B107" s="33" t="s">
        <v>7</v>
      </c>
      <c r="C107" s="34">
        <v>224</v>
      </c>
      <c r="D107" s="34">
        <v>227212</v>
      </c>
    </row>
    <row r="108" spans="1:4" x14ac:dyDescent="0.25">
      <c r="A108" s="33">
        <v>6</v>
      </c>
      <c r="B108" s="33" t="s">
        <v>8</v>
      </c>
      <c r="C108" s="34">
        <v>8395</v>
      </c>
      <c r="D108" s="34">
        <v>218817</v>
      </c>
    </row>
    <row r="109" spans="1:4" x14ac:dyDescent="0.25">
      <c r="A109" s="33">
        <v>7</v>
      </c>
      <c r="B109" s="33" t="s">
        <v>9</v>
      </c>
      <c r="C109" s="34">
        <v>54865</v>
      </c>
      <c r="D109" s="34">
        <v>163952</v>
      </c>
    </row>
    <row r="110" spans="1:4" x14ac:dyDescent="0.25">
      <c r="A110" s="33">
        <v>8</v>
      </c>
      <c r="B110" s="33" t="s">
        <v>10</v>
      </c>
      <c r="C110" s="35" t="s">
        <v>74</v>
      </c>
      <c r="D110" s="34" t="s">
        <v>75</v>
      </c>
    </row>
    <row r="111" spans="1:4" x14ac:dyDescent="0.25">
      <c r="A111" s="33">
        <v>9</v>
      </c>
      <c r="B111" s="33" t="s">
        <v>13</v>
      </c>
      <c r="C111" s="35" t="s">
        <v>92</v>
      </c>
      <c r="D111" s="34" t="s">
        <v>75</v>
      </c>
    </row>
    <row r="112" spans="1:4" x14ac:dyDescent="0.25">
      <c r="A112" s="36">
        <v>10</v>
      </c>
      <c r="B112" s="36" t="s">
        <v>11</v>
      </c>
      <c r="C112" s="37">
        <v>32</v>
      </c>
      <c r="D112" s="38">
        <v>163856</v>
      </c>
    </row>
    <row r="115" spans="1:7" x14ac:dyDescent="0.25">
      <c r="A115" s="27" t="s">
        <v>79</v>
      </c>
    </row>
    <row r="116" spans="1:7" x14ac:dyDescent="0.25">
      <c r="A116" s="28" t="s">
        <v>0</v>
      </c>
      <c r="B116" s="28" t="s">
        <v>1</v>
      </c>
      <c r="C116" s="29" t="s">
        <v>2</v>
      </c>
      <c r="D116" s="29" t="s">
        <v>3</v>
      </c>
    </row>
    <row r="117" spans="1:7" x14ac:dyDescent="0.25">
      <c r="A117" s="33">
        <v>1</v>
      </c>
      <c r="B117" s="33" t="s">
        <v>4</v>
      </c>
      <c r="C117" s="35" t="s">
        <v>5</v>
      </c>
      <c r="D117" s="34">
        <v>20068645</v>
      </c>
    </row>
    <row r="118" spans="1:7" x14ac:dyDescent="0.25">
      <c r="A118" s="33">
        <v>2</v>
      </c>
      <c r="B118" s="33" t="s">
        <v>6</v>
      </c>
      <c r="C118" s="34">
        <v>17925209</v>
      </c>
      <c r="D118" s="34">
        <v>2143436</v>
      </c>
    </row>
    <row r="119" spans="1:7" x14ac:dyDescent="0.25">
      <c r="A119" s="33">
        <v>3</v>
      </c>
      <c r="B119" s="33" t="s">
        <v>69</v>
      </c>
      <c r="C119" s="34">
        <v>1740819</v>
      </c>
      <c r="D119" s="34">
        <v>402617</v>
      </c>
    </row>
    <row r="120" spans="1:7" x14ac:dyDescent="0.25">
      <c r="A120" s="33">
        <v>4</v>
      </c>
      <c r="B120" s="33" t="s">
        <v>14</v>
      </c>
      <c r="C120" s="34">
        <v>291961</v>
      </c>
      <c r="D120" s="34">
        <v>110656</v>
      </c>
    </row>
    <row r="121" spans="1:7" x14ac:dyDescent="0.25">
      <c r="A121" s="33">
        <v>5</v>
      </c>
      <c r="B121" s="33" t="s">
        <v>7</v>
      </c>
      <c r="C121" s="34">
        <v>136</v>
      </c>
      <c r="D121" s="34">
        <v>110520</v>
      </c>
    </row>
    <row r="122" spans="1:7" x14ac:dyDescent="0.25">
      <c r="A122" s="33">
        <v>6</v>
      </c>
      <c r="B122" s="33" t="s">
        <v>8</v>
      </c>
      <c r="C122" s="34">
        <v>3349</v>
      </c>
      <c r="D122" s="34">
        <v>107171</v>
      </c>
    </row>
    <row r="123" spans="1:7" x14ac:dyDescent="0.25">
      <c r="A123" s="33">
        <v>7</v>
      </c>
      <c r="B123" s="33" t="s">
        <v>9</v>
      </c>
      <c r="C123" s="34">
        <v>32980</v>
      </c>
      <c r="D123" s="34">
        <v>74191</v>
      </c>
    </row>
    <row r="124" spans="1:7" x14ac:dyDescent="0.25">
      <c r="A124" s="33">
        <v>8</v>
      </c>
      <c r="B124" s="33" t="s">
        <v>10</v>
      </c>
      <c r="C124" s="40">
        <v>0</v>
      </c>
      <c r="D124" s="41">
        <v>74191</v>
      </c>
      <c r="F124" s="42"/>
      <c r="G124" s="42"/>
    </row>
    <row r="125" spans="1:7" x14ac:dyDescent="0.25">
      <c r="A125" s="33">
        <v>9</v>
      </c>
      <c r="B125" s="33" t="s">
        <v>13</v>
      </c>
      <c r="C125" s="40">
        <v>30</v>
      </c>
      <c r="D125" s="41">
        <v>74161</v>
      </c>
    </row>
    <row r="126" spans="1:7" x14ac:dyDescent="0.25">
      <c r="A126" s="36">
        <v>10</v>
      </c>
      <c r="B126" s="36" t="s">
        <v>11</v>
      </c>
      <c r="C126" s="37">
        <v>15</v>
      </c>
      <c r="D126" s="38">
        <v>74146</v>
      </c>
    </row>
    <row r="129" spans="1:4" x14ac:dyDescent="0.25">
      <c r="A129" s="27" t="s">
        <v>80</v>
      </c>
    </row>
    <row r="130" spans="1:4" x14ac:dyDescent="0.25">
      <c r="A130" s="28" t="s">
        <v>0</v>
      </c>
      <c r="B130" s="28" t="s">
        <v>1</v>
      </c>
      <c r="C130" s="29" t="s">
        <v>2</v>
      </c>
      <c r="D130" s="29" t="s">
        <v>3</v>
      </c>
    </row>
    <row r="131" spans="1:4" x14ac:dyDescent="0.25">
      <c r="A131" s="30">
        <v>1</v>
      </c>
      <c r="B131" s="30" t="s">
        <v>4</v>
      </c>
      <c r="C131" s="31" t="s">
        <v>5</v>
      </c>
      <c r="D131" s="32">
        <v>20068645</v>
      </c>
    </row>
    <row r="132" spans="1:4" x14ac:dyDescent="0.25">
      <c r="A132" s="33">
        <v>2</v>
      </c>
      <c r="B132" s="33" t="s">
        <v>6</v>
      </c>
      <c r="C132" s="34">
        <v>17925209</v>
      </c>
      <c r="D132" s="34">
        <v>2143436</v>
      </c>
    </row>
    <row r="133" spans="1:4" x14ac:dyDescent="0.25">
      <c r="A133" s="33">
        <v>3</v>
      </c>
      <c r="B133" s="33" t="s">
        <v>66</v>
      </c>
      <c r="C133" s="34">
        <v>1591878</v>
      </c>
      <c r="D133" s="34">
        <v>551558</v>
      </c>
    </row>
    <row r="134" spans="1:4" x14ac:dyDescent="0.25">
      <c r="A134" s="33">
        <v>4</v>
      </c>
      <c r="B134" s="33" t="s">
        <v>15</v>
      </c>
      <c r="C134" s="34">
        <v>169496</v>
      </c>
      <c r="D134" s="34">
        <v>382062</v>
      </c>
    </row>
    <row r="135" spans="1:4" x14ac:dyDescent="0.25">
      <c r="A135" s="33">
        <v>5</v>
      </c>
      <c r="B135" s="33" t="s">
        <v>7</v>
      </c>
      <c r="C135" s="34">
        <v>1077</v>
      </c>
      <c r="D135" s="34">
        <v>380985</v>
      </c>
    </row>
    <row r="136" spans="1:4" x14ac:dyDescent="0.25">
      <c r="A136" s="33">
        <v>6</v>
      </c>
      <c r="B136" s="33" t="s">
        <v>8</v>
      </c>
      <c r="C136" s="34">
        <v>16358</v>
      </c>
      <c r="D136" s="34">
        <v>364627</v>
      </c>
    </row>
    <row r="137" spans="1:4" x14ac:dyDescent="0.25">
      <c r="A137" s="33">
        <v>7</v>
      </c>
      <c r="B137" s="33" t="s">
        <v>9</v>
      </c>
      <c r="C137" s="34">
        <v>92972</v>
      </c>
      <c r="D137" s="34">
        <v>271655</v>
      </c>
    </row>
    <row r="138" spans="1:4" x14ac:dyDescent="0.25">
      <c r="A138" s="33">
        <v>8</v>
      </c>
      <c r="B138" s="33" t="s">
        <v>10</v>
      </c>
      <c r="C138" s="35">
        <v>9</v>
      </c>
      <c r="D138" s="34">
        <v>271646</v>
      </c>
    </row>
    <row r="139" spans="1:4" x14ac:dyDescent="0.25">
      <c r="A139" s="33">
        <v>9</v>
      </c>
      <c r="B139" s="33" t="s">
        <v>13</v>
      </c>
      <c r="C139" s="35">
        <v>147</v>
      </c>
      <c r="D139" s="34">
        <v>271499</v>
      </c>
    </row>
    <row r="140" spans="1:4" x14ac:dyDescent="0.25">
      <c r="A140" s="36">
        <v>10</v>
      </c>
      <c r="B140" s="36" t="s">
        <v>11</v>
      </c>
      <c r="C140" s="37">
        <v>43</v>
      </c>
      <c r="D140" s="38">
        <v>271456</v>
      </c>
    </row>
    <row r="143" spans="1:4" x14ac:dyDescent="0.25">
      <c r="A143" s="27" t="s">
        <v>81</v>
      </c>
    </row>
    <row r="144" spans="1:4" x14ac:dyDescent="0.25">
      <c r="A144" s="28" t="s">
        <v>0</v>
      </c>
      <c r="B144" s="28" t="s">
        <v>1</v>
      </c>
      <c r="C144" s="29" t="s">
        <v>2</v>
      </c>
      <c r="D144" s="29" t="s">
        <v>3</v>
      </c>
    </row>
    <row r="145" spans="1:4" x14ac:dyDescent="0.25">
      <c r="A145" s="30">
        <v>1</v>
      </c>
      <c r="B145" s="30" t="s">
        <v>4</v>
      </c>
      <c r="C145" s="31" t="s">
        <v>5</v>
      </c>
      <c r="D145" s="32">
        <v>20068645</v>
      </c>
    </row>
    <row r="146" spans="1:4" x14ac:dyDescent="0.25">
      <c r="A146" s="33">
        <v>2</v>
      </c>
      <c r="B146" s="33" t="s">
        <v>6</v>
      </c>
      <c r="C146" s="34">
        <v>17925209</v>
      </c>
      <c r="D146" s="34">
        <v>2143436</v>
      </c>
    </row>
    <row r="147" spans="1:4" x14ac:dyDescent="0.25">
      <c r="A147" s="33">
        <v>3</v>
      </c>
      <c r="B147" s="33" t="s">
        <v>72</v>
      </c>
      <c r="C147" s="34">
        <v>1082361</v>
      </c>
      <c r="D147" s="34">
        <v>1061075</v>
      </c>
    </row>
    <row r="148" spans="1:4" x14ac:dyDescent="0.25">
      <c r="A148" s="33">
        <v>4</v>
      </c>
      <c r="B148" s="33" t="s">
        <v>15</v>
      </c>
      <c r="C148" s="34">
        <v>405135</v>
      </c>
      <c r="D148" s="34">
        <v>655940</v>
      </c>
    </row>
    <row r="149" spans="1:4" x14ac:dyDescent="0.25">
      <c r="A149" s="33">
        <v>5</v>
      </c>
      <c r="B149" s="33" t="s">
        <v>7</v>
      </c>
      <c r="C149" s="34">
        <v>738</v>
      </c>
      <c r="D149" s="34">
        <v>655202</v>
      </c>
    </row>
    <row r="150" spans="1:4" x14ac:dyDescent="0.25">
      <c r="A150" s="33">
        <v>6</v>
      </c>
      <c r="B150" s="33" t="s">
        <v>8</v>
      </c>
      <c r="C150" s="34">
        <v>31722</v>
      </c>
      <c r="D150" s="34">
        <v>623480</v>
      </c>
    </row>
    <row r="151" spans="1:4" x14ac:dyDescent="0.25">
      <c r="A151" s="33">
        <v>7</v>
      </c>
      <c r="B151" s="33" t="s">
        <v>9</v>
      </c>
      <c r="C151" s="34">
        <v>125474</v>
      </c>
      <c r="D151" s="34">
        <v>498006</v>
      </c>
    </row>
    <row r="152" spans="1:4" x14ac:dyDescent="0.25">
      <c r="A152" s="33">
        <v>8</v>
      </c>
      <c r="B152" s="33" t="s">
        <v>10</v>
      </c>
      <c r="C152" s="35">
        <v>8</v>
      </c>
      <c r="D152" s="34">
        <v>497998</v>
      </c>
    </row>
    <row r="153" spans="1:4" x14ac:dyDescent="0.25">
      <c r="A153" s="33">
        <v>9</v>
      </c>
      <c r="B153" s="33" t="s">
        <v>13</v>
      </c>
      <c r="C153" s="35">
        <v>232</v>
      </c>
      <c r="D153" s="34">
        <v>497766</v>
      </c>
    </row>
    <row r="154" spans="1:4" x14ac:dyDescent="0.25">
      <c r="A154" s="36">
        <v>10</v>
      </c>
      <c r="B154" s="36" t="s">
        <v>11</v>
      </c>
      <c r="C154" s="37">
        <v>79</v>
      </c>
      <c r="D154" s="38">
        <v>497687</v>
      </c>
    </row>
    <row r="157" spans="1:4" x14ac:dyDescent="0.25">
      <c r="A157" s="27" t="s">
        <v>82</v>
      </c>
    </row>
    <row r="158" spans="1:4" x14ac:dyDescent="0.25">
      <c r="A158" s="28" t="s">
        <v>0</v>
      </c>
      <c r="B158" s="28" t="s">
        <v>1</v>
      </c>
      <c r="C158" s="29" t="s">
        <v>2</v>
      </c>
      <c r="D158" s="29" t="s">
        <v>3</v>
      </c>
    </row>
    <row r="159" spans="1:4" x14ac:dyDescent="0.25">
      <c r="A159" s="30">
        <v>1</v>
      </c>
      <c r="B159" s="30" t="s">
        <v>4</v>
      </c>
      <c r="C159" s="31" t="s">
        <v>5</v>
      </c>
      <c r="D159" s="32">
        <v>20068645</v>
      </c>
    </row>
    <row r="160" spans="1:4" x14ac:dyDescent="0.25">
      <c r="A160" s="33">
        <v>2</v>
      </c>
      <c r="B160" s="33" t="s">
        <v>6</v>
      </c>
      <c r="C160" s="34">
        <v>17925209</v>
      </c>
      <c r="D160" s="34">
        <v>2143436</v>
      </c>
    </row>
    <row r="161" spans="1:4" x14ac:dyDescent="0.25">
      <c r="A161" s="33">
        <v>3</v>
      </c>
      <c r="B161" s="33" t="s">
        <v>69</v>
      </c>
      <c r="C161" s="34">
        <v>1740819</v>
      </c>
      <c r="D161" s="34">
        <v>402617</v>
      </c>
    </row>
    <row r="162" spans="1:4" x14ac:dyDescent="0.25">
      <c r="A162" s="33">
        <v>4</v>
      </c>
      <c r="B162" s="33" t="s">
        <v>15</v>
      </c>
      <c r="C162" s="34">
        <v>102807</v>
      </c>
      <c r="D162" s="34">
        <v>299810</v>
      </c>
    </row>
    <row r="163" spans="1:4" x14ac:dyDescent="0.25">
      <c r="A163" s="33">
        <v>5</v>
      </c>
      <c r="B163" s="33" t="s">
        <v>7</v>
      </c>
      <c r="C163" s="34">
        <v>409</v>
      </c>
      <c r="D163" s="34">
        <v>299401</v>
      </c>
    </row>
    <row r="164" spans="1:4" x14ac:dyDescent="0.25">
      <c r="A164" s="33">
        <v>6</v>
      </c>
      <c r="B164" s="33" t="s">
        <v>8</v>
      </c>
      <c r="C164" s="34">
        <v>11943</v>
      </c>
      <c r="D164" s="34">
        <v>287458</v>
      </c>
    </row>
    <row r="165" spans="1:4" x14ac:dyDescent="0.25">
      <c r="A165" s="33">
        <v>7</v>
      </c>
      <c r="B165" s="33" t="s">
        <v>9</v>
      </c>
      <c r="C165" s="34">
        <v>73799</v>
      </c>
      <c r="D165" s="34">
        <v>213659</v>
      </c>
    </row>
    <row r="166" spans="1:4" x14ac:dyDescent="0.25">
      <c r="A166" s="33">
        <v>8</v>
      </c>
      <c r="B166" s="33" t="s">
        <v>10</v>
      </c>
      <c r="C166" s="35" t="s">
        <v>74</v>
      </c>
      <c r="D166" s="34" t="s">
        <v>75</v>
      </c>
    </row>
    <row r="167" spans="1:4" x14ac:dyDescent="0.25">
      <c r="A167" s="33">
        <v>9</v>
      </c>
      <c r="B167" s="33" t="s">
        <v>13</v>
      </c>
      <c r="C167" s="35" t="s">
        <v>83</v>
      </c>
      <c r="D167" s="34" t="s">
        <v>75</v>
      </c>
    </row>
    <row r="168" spans="1:4" x14ac:dyDescent="0.25">
      <c r="A168" s="36">
        <v>10</v>
      </c>
      <c r="B168" s="36" t="s">
        <v>11</v>
      </c>
      <c r="C168" s="37">
        <v>34</v>
      </c>
      <c r="D168" s="38">
        <v>213517</v>
      </c>
    </row>
    <row r="171" spans="1:4" x14ac:dyDescent="0.25">
      <c r="A171" s="27" t="s">
        <v>84</v>
      </c>
    </row>
    <row r="172" spans="1:4" x14ac:dyDescent="0.25">
      <c r="A172" s="28" t="s">
        <v>0</v>
      </c>
      <c r="B172" s="28" t="s">
        <v>1</v>
      </c>
      <c r="C172" s="29" t="s">
        <v>2</v>
      </c>
      <c r="D172" s="29" t="s">
        <v>3</v>
      </c>
    </row>
    <row r="173" spans="1:4" x14ac:dyDescent="0.25">
      <c r="A173" s="30">
        <v>1</v>
      </c>
      <c r="B173" s="30" t="s">
        <v>4</v>
      </c>
      <c r="C173" s="31" t="s">
        <v>5</v>
      </c>
      <c r="D173" s="32">
        <v>20068645</v>
      </c>
    </row>
    <row r="174" spans="1:4" x14ac:dyDescent="0.25">
      <c r="A174" s="33">
        <v>2</v>
      </c>
      <c r="B174" s="33" t="s">
        <v>6</v>
      </c>
      <c r="C174" s="34">
        <v>17925209</v>
      </c>
      <c r="D174" s="34">
        <v>2143436</v>
      </c>
    </row>
    <row r="175" spans="1:4" x14ac:dyDescent="0.25">
      <c r="A175" s="33">
        <v>3</v>
      </c>
      <c r="B175" s="33" t="s">
        <v>7</v>
      </c>
      <c r="C175" s="34">
        <v>92970</v>
      </c>
      <c r="D175" s="34">
        <v>2050466</v>
      </c>
    </row>
    <row r="176" spans="1:4" x14ac:dyDescent="0.25">
      <c r="A176" s="33">
        <v>4</v>
      </c>
      <c r="B176" s="33" t="s">
        <v>8</v>
      </c>
      <c r="C176" s="34">
        <v>165963</v>
      </c>
      <c r="D176" s="34">
        <v>1884503</v>
      </c>
    </row>
    <row r="177" spans="1:4" x14ac:dyDescent="0.25">
      <c r="A177" s="33">
        <v>5</v>
      </c>
      <c r="B177" s="33" t="s">
        <v>9</v>
      </c>
      <c r="C177" s="34">
        <v>409636</v>
      </c>
      <c r="D177" s="34">
        <v>1474867</v>
      </c>
    </row>
    <row r="178" spans="1:4" x14ac:dyDescent="0.25">
      <c r="A178" s="33">
        <v>6</v>
      </c>
      <c r="B178" s="33" t="s">
        <v>13</v>
      </c>
      <c r="C178" s="34">
        <v>2286</v>
      </c>
      <c r="D178" s="34">
        <v>1472581</v>
      </c>
    </row>
    <row r="179" spans="1:4" x14ac:dyDescent="0.25">
      <c r="A179" s="36">
        <v>7</v>
      </c>
      <c r="B179" s="36" t="s">
        <v>11</v>
      </c>
      <c r="C179" s="37">
        <v>36</v>
      </c>
      <c r="D179" s="38">
        <v>1472545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6"/>
  <sheetViews>
    <sheetView workbookViewId="0"/>
  </sheetViews>
  <sheetFormatPr defaultRowHeight="15" x14ac:dyDescent="0.25"/>
  <cols>
    <col min="1" max="1" width="31.28515625" customWidth="1"/>
    <col min="2" max="2" width="5.5703125" customWidth="1"/>
    <col min="3" max="3" width="13.140625" customWidth="1"/>
    <col min="4" max="8" width="9.85546875" bestFit="1" customWidth="1"/>
    <col min="9" max="12" width="11.28515625" bestFit="1" customWidth="1"/>
    <col min="17" max="17" width="12" bestFit="1" customWidth="1"/>
  </cols>
  <sheetData>
    <row r="1" spans="1:18" x14ac:dyDescent="0.25">
      <c r="A1" s="68" t="str">
        <f>'Methods - Data Sources'!A1</f>
        <v>ICES Data &amp; Analytic Services - Third Party Research</v>
      </c>
    </row>
    <row r="2" spans="1:18" x14ac:dyDescent="0.25">
      <c r="A2" s="68" t="str">
        <f>'Methods - Data Sources'!A2</f>
        <v>2018 0970 154 000</v>
      </c>
    </row>
    <row r="4" spans="1:18" x14ac:dyDescent="0.25">
      <c r="A4" s="1" t="s">
        <v>16</v>
      </c>
      <c r="B4" s="2"/>
      <c r="C4" s="2"/>
      <c r="D4" s="2"/>
      <c r="E4" s="2"/>
      <c r="F4" s="2"/>
      <c r="G4" s="2"/>
      <c r="H4" s="2"/>
      <c r="I4" s="2"/>
      <c r="J4" s="2"/>
      <c r="K4" s="2"/>
      <c r="L4" s="2"/>
    </row>
    <row r="5" spans="1:18" x14ac:dyDescent="0.25">
      <c r="A5" s="2"/>
      <c r="B5" s="2"/>
      <c r="C5" s="2"/>
      <c r="D5" s="2"/>
      <c r="E5" s="2"/>
      <c r="F5" s="2"/>
      <c r="G5" s="2"/>
      <c r="H5" s="2"/>
      <c r="I5" s="2"/>
      <c r="J5" s="2"/>
      <c r="K5" s="2"/>
      <c r="L5" s="2"/>
    </row>
    <row r="6" spans="1:18" ht="24.75" x14ac:dyDescent="0.25">
      <c r="A6" s="3" t="s">
        <v>17</v>
      </c>
      <c r="B6" s="3"/>
      <c r="C6" s="43" t="s">
        <v>85</v>
      </c>
      <c r="D6" s="4" t="s">
        <v>18</v>
      </c>
      <c r="E6" s="4" t="s">
        <v>19</v>
      </c>
      <c r="F6" s="4" t="s">
        <v>20</v>
      </c>
      <c r="G6" s="4" t="s">
        <v>21</v>
      </c>
      <c r="H6" s="4" t="s">
        <v>22</v>
      </c>
      <c r="I6" s="4" t="s">
        <v>23</v>
      </c>
      <c r="J6" s="4" t="s">
        <v>24</v>
      </c>
      <c r="K6" s="4" t="s">
        <v>25</v>
      </c>
      <c r="L6" s="4" t="s">
        <v>26</v>
      </c>
    </row>
    <row r="7" spans="1:18" x14ac:dyDescent="0.25">
      <c r="A7" s="82" t="s">
        <v>27</v>
      </c>
      <c r="B7" s="82"/>
      <c r="C7" s="82"/>
      <c r="D7" s="82"/>
      <c r="E7" s="82"/>
      <c r="F7" s="82"/>
      <c r="G7" s="82"/>
      <c r="H7" s="82"/>
      <c r="I7" s="82"/>
      <c r="J7" s="82"/>
      <c r="K7" s="82"/>
      <c r="L7" s="82"/>
    </row>
    <row r="8" spans="1:18" x14ac:dyDescent="0.25">
      <c r="A8" s="83" t="s">
        <v>28</v>
      </c>
      <c r="B8" s="2" t="s">
        <v>29</v>
      </c>
      <c r="C8" s="44">
        <v>403255</v>
      </c>
      <c r="D8" s="5">
        <v>58691</v>
      </c>
      <c r="E8" s="5">
        <v>96648</v>
      </c>
      <c r="F8" s="5">
        <v>133457</v>
      </c>
      <c r="G8" s="5">
        <v>168258</v>
      </c>
      <c r="H8" s="5">
        <v>201253</v>
      </c>
      <c r="I8" s="5">
        <v>231783</v>
      </c>
      <c r="J8" s="5">
        <v>264144</v>
      </c>
      <c r="K8" s="5">
        <v>297313</v>
      </c>
      <c r="L8" s="5">
        <v>331372</v>
      </c>
    </row>
    <row r="9" spans="1:18" x14ac:dyDescent="0.25">
      <c r="A9" s="83"/>
      <c r="B9" s="2" t="s">
        <v>30</v>
      </c>
      <c r="C9" s="44"/>
      <c r="D9" s="2">
        <v>14.55</v>
      </c>
      <c r="E9" s="2">
        <v>23.97</v>
      </c>
      <c r="F9" s="2">
        <v>33.090000000000003</v>
      </c>
      <c r="G9" s="2">
        <v>41.72</v>
      </c>
      <c r="H9" s="2">
        <v>49.91</v>
      </c>
      <c r="I9" s="2">
        <v>57.48</v>
      </c>
      <c r="J9" s="2">
        <v>65.5</v>
      </c>
      <c r="K9" s="2">
        <v>73.73</v>
      </c>
      <c r="L9" s="2">
        <v>82.17</v>
      </c>
    </row>
    <row r="10" spans="1:18" x14ac:dyDescent="0.25">
      <c r="A10" s="83" t="s">
        <v>31</v>
      </c>
      <c r="B10" s="2" t="s">
        <v>29</v>
      </c>
      <c r="C10" s="44">
        <v>256292</v>
      </c>
      <c r="D10" s="5">
        <v>42952</v>
      </c>
      <c r="E10" s="5">
        <v>68358</v>
      </c>
      <c r="F10" s="5">
        <v>91765</v>
      </c>
      <c r="G10" s="5">
        <v>113208</v>
      </c>
      <c r="H10" s="5">
        <v>132505</v>
      </c>
      <c r="I10" s="5">
        <v>149218</v>
      </c>
      <c r="J10" s="5">
        <v>166027</v>
      </c>
      <c r="K10" s="5">
        <v>182137</v>
      </c>
      <c r="L10" s="5">
        <v>197182</v>
      </c>
    </row>
    <row r="11" spans="1:18" x14ac:dyDescent="0.25">
      <c r="A11" s="83"/>
      <c r="B11" s="2" t="s">
        <v>30</v>
      </c>
      <c r="C11" s="44"/>
      <c r="D11" s="2">
        <v>16.760000000000002</v>
      </c>
      <c r="E11" s="2">
        <v>26.67</v>
      </c>
      <c r="F11" s="2">
        <v>35.799999999999997</v>
      </c>
      <c r="G11" s="2">
        <v>44.17</v>
      </c>
      <c r="H11" s="2">
        <v>51.7</v>
      </c>
      <c r="I11" s="2">
        <v>58.22</v>
      </c>
      <c r="J11" s="2">
        <v>64.78</v>
      </c>
      <c r="K11" s="2">
        <v>71.069999999999993</v>
      </c>
      <c r="L11" s="2">
        <v>76.94</v>
      </c>
    </row>
    <row r="12" spans="1:18" x14ac:dyDescent="0.25">
      <c r="A12" s="83" t="s">
        <v>32</v>
      </c>
      <c r="B12" s="2" t="s">
        <v>29</v>
      </c>
      <c r="C12" s="44">
        <v>91651</v>
      </c>
      <c r="D12" s="5">
        <v>17055</v>
      </c>
      <c r="E12" s="5">
        <v>26413</v>
      </c>
      <c r="F12" s="5">
        <v>34564</v>
      </c>
      <c r="G12" s="5">
        <v>41824</v>
      </c>
      <c r="H12" s="5">
        <v>47712</v>
      </c>
      <c r="I12" s="5">
        <v>52472</v>
      </c>
      <c r="J12" s="5">
        <v>56818</v>
      </c>
      <c r="K12" s="5">
        <v>60615</v>
      </c>
      <c r="L12" s="5">
        <v>63422</v>
      </c>
      <c r="O12" s="55"/>
      <c r="P12" s="55"/>
      <c r="Q12" s="33"/>
      <c r="R12" s="33"/>
    </row>
    <row r="13" spans="1:18" x14ac:dyDescent="0.25">
      <c r="A13" s="83"/>
      <c r="B13" s="2" t="s">
        <v>30</v>
      </c>
      <c r="C13" s="44"/>
      <c r="D13" s="2">
        <v>18.61</v>
      </c>
      <c r="E13" s="2">
        <v>28.82</v>
      </c>
      <c r="F13" s="2">
        <v>37.71</v>
      </c>
      <c r="G13" s="2">
        <v>45.63</v>
      </c>
      <c r="H13" s="2">
        <v>52.06</v>
      </c>
      <c r="I13" s="2">
        <v>57.25</v>
      </c>
      <c r="J13" s="2">
        <v>61.99</v>
      </c>
      <c r="K13" s="2">
        <v>66.14</v>
      </c>
      <c r="L13" s="2">
        <v>69.2</v>
      </c>
      <c r="O13" s="56"/>
      <c r="P13" s="33"/>
      <c r="Q13" s="55"/>
      <c r="R13" s="33"/>
    </row>
    <row r="14" spans="1:18" x14ac:dyDescent="0.25">
      <c r="A14" s="83" t="s">
        <v>33</v>
      </c>
      <c r="B14" s="2" t="s">
        <v>29</v>
      </c>
      <c r="C14" s="44">
        <v>271456</v>
      </c>
      <c r="D14" s="5">
        <v>45012</v>
      </c>
      <c r="E14" s="5">
        <v>71810</v>
      </c>
      <c r="F14" s="5">
        <v>96557</v>
      </c>
      <c r="G14" s="5">
        <v>119300</v>
      </c>
      <c r="H14" s="5">
        <v>139766</v>
      </c>
      <c r="I14" s="5">
        <v>157688</v>
      </c>
      <c r="J14" s="5">
        <v>175728</v>
      </c>
      <c r="K14" s="5">
        <v>193102</v>
      </c>
      <c r="L14" s="5">
        <v>209426</v>
      </c>
      <c r="O14" s="33"/>
      <c r="P14" s="33"/>
      <c r="Q14" s="33"/>
      <c r="R14" s="33"/>
    </row>
    <row r="15" spans="1:18" x14ac:dyDescent="0.25">
      <c r="A15" s="83"/>
      <c r="B15" s="2" t="s">
        <v>30</v>
      </c>
      <c r="C15" s="44"/>
      <c r="D15" s="2">
        <v>16.579999999999998</v>
      </c>
      <c r="E15" s="2">
        <v>26.45</v>
      </c>
      <c r="F15" s="2">
        <v>35.57</v>
      </c>
      <c r="G15" s="2">
        <v>43.95</v>
      </c>
      <c r="H15" s="2">
        <v>51.49</v>
      </c>
      <c r="I15" s="2">
        <v>58.09</v>
      </c>
      <c r="J15" s="2">
        <v>64.739999999999995</v>
      </c>
      <c r="K15" s="2">
        <v>71.14</v>
      </c>
      <c r="L15" s="2">
        <v>77.150000000000006</v>
      </c>
      <c r="O15" s="33"/>
      <c r="P15" s="33"/>
      <c r="Q15" s="33"/>
      <c r="R15" s="33"/>
    </row>
    <row r="16" spans="1:18" x14ac:dyDescent="0.25">
      <c r="A16" s="82" t="s">
        <v>34</v>
      </c>
      <c r="B16" s="82"/>
      <c r="C16" s="82"/>
      <c r="D16" s="82"/>
      <c r="E16" s="82"/>
      <c r="F16" s="82"/>
      <c r="G16" s="82"/>
      <c r="H16" s="82"/>
      <c r="I16" s="82"/>
      <c r="J16" s="82"/>
      <c r="K16" s="82"/>
      <c r="L16" s="82"/>
      <c r="O16" s="33"/>
      <c r="P16" s="33"/>
      <c r="Q16" s="33"/>
      <c r="R16" s="33"/>
    </row>
    <row r="17" spans="1:15" x14ac:dyDescent="0.25">
      <c r="A17" s="83" t="s">
        <v>28</v>
      </c>
      <c r="B17" s="2" t="s">
        <v>29</v>
      </c>
      <c r="C17" s="44">
        <v>834049</v>
      </c>
      <c r="D17" s="5">
        <v>14658</v>
      </c>
      <c r="E17" s="5">
        <v>98576</v>
      </c>
      <c r="F17" s="5">
        <v>237358</v>
      </c>
      <c r="G17" s="5">
        <v>362895</v>
      </c>
      <c r="H17" s="5">
        <v>449270</v>
      </c>
      <c r="I17" s="5">
        <v>524883</v>
      </c>
      <c r="J17" s="5">
        <v>602133</v>
      </c>
      <c r="K17" s="5">
        <v>672080</v>
      </c>
      <c r="L17" s="5">
        <v>740105</v>
      </c>
    </row>
    <row r="18" spans="1:15" x14ac:dyDescent="0.25">
      <c r="A18" s="83"/>
      <c r="B18" s="2" t="s">
        <v>30</v>
      </c>
      <c r="C18" s="44"/>
      <c r="D18" s="2">
        <v>1.76</v>
      </c>
      <c r="E18" s="2">
        <v>11.82</v>
      </c>
      <c r="F18" s="2">
        <v>28.46</v>
      </c>
      <c r="G18" s="2">
        <v>43.51</v>
      </c>
      <c r="H18" s="2">
        <v>53.87</v>
      </c>
      <c r="I18" s="2">
        <v>62.93</v>
      </c>
      <c r="J18" s="2">
        <v>72.19</v>
      </c>
      <c r="K18" s="2">
        <v>80.58</v>
      </c>
      <c r="L18" s="2">
        <v>88.74</v>
      </c>
    </row>
    <row r="19" spans="1:15" x14ac:dyDescent="0.25">
      <c r="A19" s="83" t="s">
        <v>31</v>
      </c>
      <c r="B19" s="2" t="s">
        <v>29</v>
      </c>
      <c r="C19" s="44">
        <v>461770</v>
      </c>
      <c r="D19" s="5">
        <v>10675</v>
      </c>
      <c r="E19" s="5">
        <v>66501</v>
      </c>
      <c r="F19" s="5">
        <v>154202</v>
      </c>
      <c r="G19" s="5">
        <v>226485</v>
      </c>
      <c r="H19" s="5">
        <v>270926</v>
      </c>
      <c r="I19" s="5">
        <v>306399</v>
      </c>
      <c r="J19" s="5">
        <v>339204</v>
      </c>
      <c r="K19" s="5">
        <v>365449</v>
      </c>
      <c r="L19" s="5">
        <v>387557</v>
      </c>
    </row>
    <row r="20" spans="1:15" x14ac:dyDescent="0.25">
      <c r="A20" s="83"/>
      <c r="B20" s="2" t="s">
        <v>30</v>
      </c>
      <c r="C20" s="44"/>
      <c r="D20" s="2">
        <v>2.31</v>
      </c>
      <c r="E20" s="2">
        <v>14.4</v>
      </c>
      <c r="F20" s="2">
        <v>33.39</v>
      </c>
      <c r="G20" s="2">
        <v>49.05</v>
      </c>
      <c r="H20" s="2">
        <v>58.67</v>
      </c>
      <c r="I20" s="2">
        <v>66.349999999999994</v>
      </c>
      <c r="J20" s="2">
        <v>73.459999999999994</v>
      </c>
      <c r="K20" s="2">
        <v>79.14</v>
      </c>
      <c r="L20" s="2">
        <v>83.93</v>
      </c>
    </row>
    <row r="21" spans="1:15" x14ac:dyDescent="0.25">
      <c r="A21" s="83" t="s">
        <v>32</v>
      </c>
      <c r="B21" s="2" t="s">
        <v>29</v>
      </c>
      <c r="C21" s="44">
        <v>163856</v>
      </c>
      <c r="D21" s="5">
        <v>4817</v>
      </c>
      <c r="E21" s="5">
        <v>26905</v>
      </c>
      <c r="F21" s="5">
        <v>60670</v>
      </c>
      <c r="G21" s="5">
        <v>85658</v>
      </c>
      <c r="H21" s="5">
        <v>99524</v>
      </c>
      <c r="I21" s="5">
        <v>109386</v>
      </c>
      <c r="J21" s="5">
        <v>117367</v>
      </c>
      <c r="K21" s="5">
        <v>122671</v>
      </c>
      <c r="L21" s="5">
        <v>125604</v>
      </c>
    </row>
    <row r="22" spans="1:15" x14ac:dyDescent="0.25">
      <c r="A22" s="83"/>
      <c r="B22" s="2" t="s">
        <v>30</v>
      </c>
      <c r="C22" s="44"/>
      <c r="D22" s="2">
        <v>2.94</v>
      </c>
      <c r="E22" s="2">
        <v>16.420000000000002</v>
      </c>
      <c r="F22" s="2">
        <v>37.03</v>
      </c>
      <c r="G22" s="2">
        <v>52.28</v>
      </c>
      <c r="H22" s="2">
        <v>60.74</v>
      </c>
      <c r="I22" s="2">
        <v>66.760000000000005</v>
      </c>
      <c r="J22" s="2">
        <v>71.63</v>
      </c>
      <c r="K22" s="2">
        <v>74.87</v>
      </c>
      <c r="L22" s="2">
        <v>76.66</v>
      </c>
    </row>
    <row r="23" spans="1:15" x14ac:dyDescent="0.25">
      <c r="A23" s="83" t="s">
        <v>33</v>
      </c>
      <c r="B23" s="2" t="s">
        <v>29</v>
      </c>
      <c r="C23" s="44">
        <v>497687</v>
      </c>
      <c r="D23" s="5">
        <v>11334</v>
      </c>
      <c r="E23" s="5">
        <v>70824</v>
      </c>
      <c r="F23" s="5">
        <v>164697</v>
      </c>
      <c r="G23" s="5">
        <v>242447</v>
      </c>
      <c r="H23" s="5">
        <v>290541</v>
      </c>
      <c r="I23" s="5">
        <v>329203</v>
      </c>
      <c r="J23" s="5">
        <v>365054</v>
      </c>
      <c r="K23" s="5">
        <v>393952</v>
      </c>
      <c r="L23" s="5">
        <v>418394</v>
      </c>
    </row>
    <row r="24" spans="1:15" x14ac:dyDescent="0.25">
      <c r="A24" s="83"/>
      <c r="B24" s="2" t="s">
        <v>30</v>
      </c>
      <c r="C24" s="44"/>
      <c r="D24" s="2">
        <v>2.2799999999999998</v>
      </c>
      <c r="E24" s="2">
        <v>14.23</v>
      </c>
      <c r="F24" s="2">
        <v>33.090000000000003</v>
      </c>
      <c r="G24" s="2">
        <v>48.71</v>
      </c>
      <c r="H24" s="2">
        <v>58.38</v>
      </c>
      <c r="I24" s="2">
        <v>66.150000000000006</v>
      </c>
      <c r="J24" s="2">
        <v>73.349999999999994</v>
      </c>
      <c r="K24" s="2">
        <v>79.16</v>
      </c>
      <c r="L24" s="2">
        <v>84.07</v>
      </c>
    </row>
    <row r="25" spans="1:15" x14ac:dyDescent="0.25">
      <c r="A25" s="84" t="s">
        <v>35</v>
      </c>
      <c r="B25" s="84"/>
      <c r="C25" s="84"/>
      <c r="D25" s="84"/>
      <c r="E25" s="84"/>
      <c r="F25" s="84"/>
      <c r="G25" s="84"/>
      <c r="H25" s="84"/>
      <c r="I25" s="84"/>
      <c r="J25" s="84"/>
      <c r="K25" s="84"/>
      <c r="L25" s="84"/>
    </row>
    <row r="26" spans="1:15" x14ac:dyDescent="0.25">
      <c r="A26" s="80" t="s">
        <v>28</v>
      </c>
      <c r="B26" s="6" t="s">
        <v>29</v>
      </c>
      <c r="C26" s="45">
        <v>296972</v>
      </c>
      <c r="D26" s="7">
        <v>3905</v>
      </c>
      <c r="E26" s="7">
        <v>23664</v>
      </c>
      <c r="F26" s="7">
        <v>58156</v>
      </c>
      <c r="G26" s="7">
        <v>92939</v>
      </c>
      <c r="H26" s="7">
        <v>123160</v>
      </c>
      <c r="I26" s="7">
        <v>152382</v>
      </c>
      <c r="J26" s="7">
        <v>184078</v>
      </c>
      <c r="K26" s="7">
        <v>216045</v>
      </c>
      <c r="L26" s="7">
        <v>249311</v>
      </c>
      <c r="O26" s="46"/>
    </row>
    <row r="27" spans="1:15" x14ac:dyDescent="0.25">
      <c r="A27" s="81"/>
      <c r="B27" s="8" t="s">
        <v>30</v>
      </c>
      <c r="C27" s="47"/>
      <c r="D27" s="8">
        <v>1.31</v>
      </c>
      <c r="E27" s="8">
        <v>7.97</v>
      </c>
      <c r="F27" s="8">
        <v>19.579999999999998</v>
      </c>
      <c r="G27" s="8">
        <v>31.3</v>
      </c>
      <c r="H27" s="8">
        <v>41.47</v>
      </c>
      <c r="I27" s="8">
        <v>51.31</v>
      </c>
      <c r="J27" s="8">
        <v>61.98</v>
      </c>
      <c r="K27" s="8">
        <v>72.75</v>
      </c>
      <c r="L27" s="8">
        <v>83.95</v>
      </c>
    </row>
    <row r="28" spans="1:15" x14ac:dyDescent="0.25">
      <c r="A28" s="81" t="s">
        <v>31</v>
      </c>
      <c r="B28" s="8" t="s">
        <v>29</v>
      </c>
      <c r="C28" s="47">
        <v>202082</v>
      </c>
      <c r="D28" s="9">
        <v>3190</v>
      </c>
      <c r="E28" s="9">
        <v>18724</v>
      </c>
      <c r="F28" s="9">
        <v>44718</v>
      </c>
      <c r="G28" s="9">
        <v>69513</v>
      </c>
      <c r="H28" s="9">
        <v>89747</v>
      </c>
      <c r="I28" s="9">
        <v>108095</v>
      </c>
      <c r="J28" s="9">
        <v>126945</v>
      </c>
      <c r="K28" s="9">
        <v>144794</v>
      </c>
      <c r="L28" s="9">
        <v>161783</v>
      </c>
    </row>
    <row r="29" spans="1:15" x14ac:dyDescent="0.25">
      <c r="A29" s="81"/>
      <c r="B29" s="8" t="s">
        <v>30</v>
      </c>
      <c r="C29" s="47"/>
      <c r="D29" s="8">
        <v>1.58</v>
      </c>
      <c r="E29" s="8">
        <v>9.27</v>
      </c>
      <c r="F29" s="8">
        <v>22.13</v>
      </c>
      <c r="G29" s="8">
        <v>34.4</v>
      </c>
      <c r="H29" s="8">
        <v>44.41</v>
      </c>
      <c r="I29" s="8">
        <v>53.49</v>
      </c>
      <c r="J29" s="8">
        <v>62.82</v>
      </c>
      <c r="K29" s="8">
        <v>71.650000000000006</v>
      </c>
      <c r="L29" s="8">
        <v>80.06</v>
      </c>
    </row>
    <row r="30" spans="1:15" x14ac:dyDescent="0.25">
      <c r="A30" s="81" t="s">
        <v>32</v>
      </c>
      <c r="B30" s="8" t="s">
        <v>29</v>
      </c>
      <c r="C30" s="47">
        <v>74146</v>
      </c>
      <c r="D30" s="9">
        <v>1468</v>
      </c>
      <c r="E30" s="9">
        <v>7929</v>
      </c>
      <c r="F30" s="9">
        <v>18301</v>
      </c>
      <c r="G30" s="9">
        <v>27571</v>
      </c>
      <c r="H30" s="9">
        <v>34549</v>
      </c>
      <c r="I30" s="9">
        <v>40417</v>
      </c>
      <c r="J30" s="9">
        <v>45998</v>
      </c>
      <c r="K30" s="9">
        <v>50693</v>
      </c>
      <c r="L30" s="9">
        <v>54555</v>
      </c>
    </row>
    <row r="31" spans="1:15" x14ac:dyDescent="0.25">
      <c r="A31" s="81"/>
      <c r="B31" s="8" t="s">
        <v>30</v>
      </c>
      <c r="C31" s="47"/>
      <c r="D31" s="8">
        <v>1.98</v>
      </c>
      <c r="E31" s="8">
        <v>10.69</v>
      </c>
      <c r="F31" s="8">
        <v>24.68</v>
      </c>
      <c r="G31" s="8">
        <v>37.18</v>
      </c>
      <c r="H31" s="8">
        <v>46.6</v>
      </c>
      <c r="I31" s="8">
        <v>54.51</v>
      </c>
      <c r="J31" s="8">
        <v>62.04</v>
      </c>
      <c r="K31" s="8">
        <v>68.37</v>
      </c>
      <c r="L31" s="8">
        <v>73.58</v>
      </c>
    </row>
    <row r="32" spans="1:15" x14ac:dyDescent="0.25">
      <c r="A32" s="81" t="s">
        <v>33</v>
      </c>
      <c r="B32" s="8" t="s">
        <v>29</v>
      </c>
      <c r="C32" s="47">
        <v>213517</v>
      </c>
      <c r="D32" s="9">
        <v>3343</v>
      </c>
      <c r="E32" s="9">
        <v>19535</v>
      </c>
      <c r="F32" s="9">
        <v>46711</v>
      </c>
      <c r="G32" s="9">
        <v>72847</v>
      </c>
      <c r="H32" s="9">
        <v>94235</v>
      </c>
      <c r="I32" s="9">
        <v>113803</v>
      </c>
      <c r="J32" s="9">
        <v>133941</v>
      </c>
      <c r="K32" s="9">
        <v>153063</v>
      </c>
      <c r="L32" s="9">
        <v>171367</v>
      </c>
    </row>
    <row r="33" spans="1:12" x14ac:dyDescent="0.25">
      <c r="A33" s="85"/>
      <c r="B33" s="10" t="s">
        <v>30</v>
      </c>
      <c r="C33" s="48"/>
      <c r="D33" s="10">
        <v>1.57</v>
      </c>
      <c r="E33" s="10">
        <v>9.15</v>
      </c>
      <c r="F33" s="10">
        <v>21.88</v>
      </c>
      <c r="G33" s="10">
        <v>34.119999999999997</v>
      </c>
      <c r="H33" s="10">
        <v>44.13</v>
      </c>
      <c r="I33" s="10">
        <v>53.3</v>
      </c>
      <c r="J33" s="10">
        <v>62.73</v>
      </c>
      <c r="K33" s="10">
        <v>71.69</v>
      </c>
      <c r="L33" s="10">
        <v>80.260000000000005</v>
      </c>
    </row>
    <row r="34" spans="1:12" x14ac:dyDescent="0.25">
      <c r="A34" s="82" t="s">
        <v>86</v>
      </c>
      <c r="B34" s="86"/>
      <c r="C34" s="86"/>
      <c r="D34" s="86"/>
      <c r="E34" s="86"/>
      <c r="F34" s="86"/>
      <c r="G34" s="86"/>
      <c r="H34" s="86"/>
      <c r="I34" s="86"/>
      <c r="J34" s="86"/>
      <c r="K34" s="86"/>
      <c r="L34" s="86"/>
    </row>
    <row r="35" spans="1:12" x14ac:dyDescent="0.25">
      <c r="A35" s="80" t="s">
        <v>87</v>
      </c>
      <c r="B35" s="49" t="s">
        <v>29</v>
      </c>
      <c r="C35" s="45">
        <v>1472545</v>
      </c>
      <c r="D35" s="45">
        <v>724456</v>
      </c>
      <c r="E35" s="45">
        <v>784899</v>
      </c>
      <c r="F35" s="45">
        <v>852852</v>
      </c>
      <c r="G35" s="45">
        <v>908472</v>
      </c>
      <c r="H35" s="45">
        <v>959850</v>
      </c>
      <c r="I35" s="45">
        <v>1008327</v>
      </c>
      <c r="J35" s="45">
        <v>1064046</v>
      </c>
      <c r="K35" s="45">
        <v>1115172</v>
      </c>
      <c r="L35" s="45">
        <v>1169759</v>
      </c>
    </row>
    <row r="36" spans="1:12" x14ac:dyDescent="0.25">
      <c r="A36" s="85"/>
      <c r="B36" s="50" t="s">
        <v>30</v>
      </c>
      <c r="C36" s="10">
        <v>1472545</v>
      </c>
      <c r="D36" s="10">
        <v>49.2</v>
      </c>
      <c r="E36" s="10">
        <v>53.3</v>
      </c>
      <c r="F36" s="10">
        <v>57.92</v>
      </c>
      <c r="G36" s="10">
        <v>61.69</v>
      </c>
      <c r="H36" s="10">
        <v>65.180000000000007</v>
      </c>
      <c r="I36" s="10">
        <v>68.48</v>
      </c>
      <c r="J36" s="10">
        <v>72.260000000000005</v>
      </c>
      <c r="K36" s="10">
        <v>75.73</v>
      </c>
      <c r="L36" s="10">
        <v>79.44</v>
      </c>
    </row>
  </sheetData>
  <mergeCells count="17">
    <mergeCell ref="A28:A29"/>
    <mergeCell ref="A30:A31"/>
    <mergeCell ref="A32:A33"/>
    <mergeCell ref="A34:L34"/>
    <mergeCell ref="A35:A36"/>
    <mergeCell ref="A26:A27"/>
    <mergeCell ref="A7:L7"/>
    <mergeCell ref="A8:A9"/>
    <mergeCell ref="A10:A11"/>
    <mergeCell ref="A12:A13"/>
    <mergeCell ref="A14:A15"/>
    <mergeCell ref="A16:L16"/>
    <mergeCell ref="A17:A18"/>
    <mergeCell ref="A19:A20"/>
    <mergeCell ref="A21:A22"/>
    <mergeCell ref="A23:A24"/>
    <mergeCell ref="A25:L2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0"/>
  <sheetViews>
    <sheetView workbookViewId="0"/>
  </sheetViews>
  <sheetFormatPr defaultRowHeight="15" x14ac:dyDescent="0.25"/>
  <cols>
    <col min="1" max="1" width="29.28515625" customWidth="1"/>
    <col min="2" max="6" width="27.5703125" bestFit="1" customWidth="1"/>
  </cols>
  <sheetData>
    <row r="1" spans="1:8" x14ac:dyDescent="0.25">
      <c r="A1" s="68" t="str">
        <f>'Methods - Data Sources'!A1</f>
        <v>ICES Data &amp; Analytic Services - Third Party Research</v>
      </c>
    </row>
    <row r="2" spans="1:8" x14ac:dyDescent="0.25">
      <c r="A2" s="68" t="str">
        <f>'Methods - Data Sources'!A2</f>
        <v>2018 0970 154 000</v>
      </c>
    </row>
    <row r="4" spans="1:8" x14ac:dyDescent="0.25">
      <c r="A4" s="11" t="s">
        <v>36</v>
      </c>
      <c r="B4" s="2"/>
      <c r="C4" s="2"/>
      <c r="D4" s="2"/>
      <c r="E4" s="2"/>
      <c r="F4" s="2"/>
      <c r="G4" s="2"/>
      <c r="H4" s="2"/>
    </row>
    <row r="5" spans="1:8" x14ac:dyDescent="0.25">
      <c r="A5" s="2"/>
      <c r="B5" s="2"/>
      <c r="C5" s="2"/>
      <c r="D5" s="2"/>
      <c r="E5" s="2"/>
      <c r="F5" s="2"/>
      <c r="G5" s="2"/>
      <c r="H5" s="2"/>
    </row>
    <row r="6" spans="1:8" x14ac:dyDescent="0.25">
      <c r="A6" s="12" t="s">
        <v>37</v>
      </c>
      <c r="B6" s="13" t="s">
        <v>22</v>
      </c>
      <c r="C6" s="13" t="s">
        <v>23</v>
      </c>
      <c r="D6" s="13" t="s">
        <v>24</v>
      </c>
      <c r="E6" s="13" t="s">
        <v>25</v>
      </c>
      <c r="F6" s="13" t="s">
        <v>26</v>
      </c>
      <c r="G6" s="2"/>
      <c r="H6" s="2"/>
    </row>
    <row r="7" spans="1:8" x14ac:dyDescent="0.25">
      <c r="A7" s="82" t="s">
        <v>38</v>
      </c>
      <c r="B7" s="82"/>
      <c r="C7" s="82"/>
      <c r="D7" s="82"/>
      <c r="E7" s="82"/>
      <c r="F7" s="82"/>
      <c r="G7" s="2"/>
      <c r="H7" s="2"/>
    </row>
    <row r="8" spans="1:8" x14ac:dyDescent="0.25">
      <c r="A8" s="8" t="s">
        <v>39</v>
      </c>
      <c r="B8" s="8" t="s">
        <v>93</v>
      </c>
      <c r="C8" s="8" t="s">
        <v>94</v>
      </c>
      <c r="D8" s="8" t="s">
        <v>95</v>
      </c>
      <c r="E8" s="8" t="s">
        <v>96</v>
      </c>
      <c r="F8" s="8" t="s">
        <v>97</v>
      </c>
      <c r="G8" s="2"/>
      <c r="H8" s="2"/>
    </row>
    <row r="9" spans="1:8" x14ac:dyDescent="0.25">
      <c r="A9" s="8" t="s">
        <v>40</v>
      </c>
      <c r="B9" s="8" t="s">
        <v>98</v>
      </c>
      <c r="C9" s="8" t="s">
        <v>99</v>
      </c>
      <c r="D9" s="8" t="s">
        <v>100</v>
      </c>
      <c r="E9" s="8" t="s">
        <v>101</v>
      </c>
      <c r="F9" s="8" t="s">
        <v>102</v>
      </c>
      <c r="G9" s="2"/>
      <c r="H9" s="2"/>
    </row>
    <row r="10" spans="1:8" x14ac:dyDescent="0.25">
      <c r="A10" s="8" t="s">
        <v>41</v>
      </c>
      <c r="B10" s="8" t="s">
        <v>103</v>
      </c>
      <c r="C10" s="8" t="s">
        <v>104</v>
      </c>
      <c r="D10" s="8" t="s">
        <v>105</v>
      </c>
      <c r="E10" s="8" t="s">
        <v>106</v>
      </c>
      <c r="F10" s="8" t="s">
        <v>107</v>
      </c>
      <c r="G10" s="2"/>
      <c r="H10" s="2"/>
    </row>
    <row r="11" spans="1:8" x14ac:dyDescent="0.25">
      <c r="A11" s="8" t="s">
        <v>42</v>
      </c>
      <c r="B11" s="8" t="s">
        <v>108</v>
      </c>
      <c r="C11" s="8" t="s">
        <v>109</v>
      </c>
      <c r="D11" s="8" t="s">
        <v>110</v>
      </c>
      <c r="E11" s="8" t="s">
        <v>111</v>
      </c>
      <c r="F11" s="8" t="s">
        <v>112</v>
      </c>
      <c r="G11" s="2"/>
      <c r="H11" s="2"/>
    </row>
    <row r="12" spans="1:8" x14ac:dyDescent="0.25">
      <c r="A12" s="82" t="s">
        <v>43</v>
      </c>
      <c r="B12" s="82"/>
      <c r="C12" s="82"/>
      <c r="D12" s="82"/>
      <c r="E12" s="82"/>
      <c r="F12" s="82"/>
      <c r="G12" s="2"/>
      <c r="H12" s="2"/>
    </row>
    <row r="13" spans="1:8" x14ac:dyDescent="0.25">
      <c r="A13" s="8" t="s">
        <v>39</v>
      </c>
      <c r="B13" s="8" t="s">
        <v>113</v>
      </c>
      <c r="C13" s="8" t="s">
        <v>114</v>
      </c>
      <c r="D13" s="8" t="s">
        <v>115</v>
      </c>
      <c r="E13" s="8" t="s">
        <v>116</v>
      </c>
      <c r="F13" s="8" t="s">
        <v>117</v>
      </c>
      <c r="G13" s="2"/>
      <c r="H13" s="2"/>
    </row>
    <row r="14" spans="1:8" x14ac:dyDescent="0.25">
      <c r="A14" s="8" t="s">
        <v>40</v>
      </c>
      <c r="B14" s="8" t="s">
        <v>118</v>
      </c>
      <c r="C14" s="8" t="s">
        <v>119</v>
      </c>
      <c r="D14" s="8" t="s">
        <v>120</v>
      </c>
      <c r="E14" s="8" t="s">
        <v>121</v>
      </c>
      <c r="F14" s="8" t="s">
        <v>122</v>
      </c>
      <c r="G14" s="2"/>
      <c r="H14" s="2"/>
    </row>
    <row r="15" spans="1:8" x14ac:dyDescent="0.25">
      <c r="A15" s="8" t="s">
        <v>41</v>
      </c>
      <c r="B15" s="8" t="s">
        <v>123</v>
      </c>
      <c r="C15" s="8" t="s">
        <v>124</v>
      </c>
      <c r="D15" s="8" t="s">
        <v>125</v>
      </c>
      <c r="E15" s="8" t="s">
        <v>126</v>
      </c>
      <c r="F15" s="8" t="s">
        <v>127</v>
      </c>
      <c r="G15" s="2"/>
      <c r="H15" s="2"/>
    </row>
    <row r="16" spans="1:8" x14ac:dyDescent="0.25">
      <c r="A16" s="8" t="s">
        <v>42</v>
      </c>
      <c r="B16" s="8" t="s">
        <v>128</v>
      </c>
      <c r="C16" s="8" t="s">
        <v>129</v>
      </c>
      <c r="D16" s="8" t="s">
        <v>130</v>
      </c>
      <c r="E16" s="8" t="s">
        <v>131</v>
      </c>
      <c r="F16" s="8" t="s">
        <v>132</v>
      </c>
      <c r="G16" s="2"/>
      <c r="H16" s="2"/>
    </row>
    <row r="17" spans="1:10" x14ac:dyDescent="0.25">
      <c r="A17" s="82" t="s">
        <v>44</v>
      </c>
      <c r="B17" s="82"/>
      <c r="C17" s="82"/>
      <c r="D17" s="82"/>
      <c r="E17" s="82"/>
      <c r="F17" s="82"/>
      <c r="G17" s="2"/>
      <c r="H17" s="2"/>
    </row>
    <row r="18" spans="1:10" x14ac:dyDescent="0.25">
      <c r="A18" s="8" t="s">
        <v>39</v>
      </c>
      <c r="B18" s="8" t="s">
        <v>133</v>
      </c>
      <c r="C18" s="8" t="s">
        <v>134</v>
      </c>
      <c r="D18" s="8" t="s">
        <v>135</v>
      </c>
      <c r="E18" s="8" t="s">
        <v>136</v>
      </c>
      <c r="F18" s="8" t="s">
        <v>137</v>
      </c>
      <c r="G18" s="2"/>
      <c r="H18" s="2"/>
    </row>
    <row r="19" spans="1:10" x14ac:dyDescent="0.25">
      <c r="A19" s="8" t="s">
        <v>40</v>
      </c>
      <c r="B19" s="8" t="s">
        <v>138</v>
      </c>
      <c r="C19" s="8" t="s">
        <v>139</v>
      </c>
      <c r="D19" s="8" t="s">
        <v>140</v>
      </c>
      <c r="E19" s="8" t="s">
        <v>141</v>
      </c>
      <c r="F19" s="8" t="s">
        <v>142</v>
      </c>
      <c r="G19" s="2"/>
      <c r="H19" s="2"/>
    </row>
    <row r="20" spans="1:10" x14ac:dyDescent="0.25">
      <c r="A20" s="8" t="s">
        <v>41</v>
      </c>
      <c r="B20" s="8" t="s">
        <v>143</v>
      </c>
      <c r="C20" s="8" t="s">
        <v>144</v>
      </c>
      <c r="D20" s="8" t="s">
        <v>145</v>
      </c>
      <c r="E20" s="8" t="s">
        <v>146</v>
      </c>
      <c r="F20" s="8" t="s">
        <v>147</v>
      </c>
      <c r="G20" s="2"/>
      <c r="H20" s="2"/>
    </row>
    <row r="21" spans="1:10" x14ac:dyDescent="0.25">
      <c r="A21" s="8" t="s">
        <v>42</v>
      </c>
      <c r="B21" s="8" t="s">
        <v>148</v>
      </c>
      <c r="C21" s="8" t="s">
        <v>149</v>
      </c>
      <c r="D21" s="8" t="s">
        <v>150</v>
      </c>
      <c r="E21" s="8" t="s">
        <v>151</v>
      </c>
      <c r="F21" s="8" t="s">
        <v>152</v>
      </c>
      <c r="G21" s="2"/>
      <c r="H21" s="2"/>
    </row>
    <row r="22" spans="1:10" x14ac:dyDescent="0.25">
      <c r="A22" s="82" t="s">
        <v>45</v>
      </c>
      <c r="B22" s="82"/>
      <c r="C22" s="82"/>
      <c r="D22" s="82"/>
      <c r="E22" s="82"/>
      <c r="F22" s="82"/>
      <c r="G22" s="2"/>
      <c r="H22" s="2"/>
    </row>
    <row r="23" spans="1:10" x14ac:dyDescent="0.25">
      <c r="A23" s="8" t="s">
        <v>39</v>
      </c>
      <c r="B23" s="8" t="s">
        <v>153</v>
      </c>
      <c r="C23" s="8" t="s">
        <v>154</v>
      </c>
      <c r="D23" s="8" t="s">
        <v>155</v>
      </c>
      <c r="E23" s="8" t="s">
        <v>156</v>
      </c>
      <c r="F23" s="8" t="s">
        <v>157</v>
      </c>
      <c r="G23" s="2"/>
      <c r="H23" s="2"/>
    </row>
    <row r="24" spans="1:10" x14ac:dyDescent="0.25">
      <c r="A24" s="8" t="s">
        <v>40</v>
      </c>
      <c r="B24" s="8" t="s">
        <v>158</v>
      </c>
      <c r="C24" s="8" t="s">
        <v>159</v>
      </c>
      <c r="D24" s="8" t="s">
        <v>160</v>
      </c>
      <c r="E24" s="8" t="s">
        <v>161</v>
      </c>
      <c r="F24" s="8" t="s">
        <v>162</v>
      </c>
      <c r="G24" s="2"/>
      <c r="H24" s="2"/>
    </row>
    <row r="25" spans="1:10" x14ac:dyDescent="0.25">
      <c r="A25" s="8" t="s">
        <v>41</v>
      </c>
      <c r="B25" s="8" t="s">
        <v>163</v>
      </c>
      <c r="C25" s="8" t="s">
        <v>164</v>
      </c>
      <c r="D25" s="8" t="s">
        <v>165</v>
      </c>
      <c r="E25" s="8" t="s">
        <v>166</v>
      </c>
      <c r="F25" s="8" t="s">
        <v>167</v>
      </c>
      <c r="G25" s="2"/>
      <c r="H25" s="2"/>
    </row>
    <row r="26" spans="1:10" x14ac:dyDescent="0.25">
      <c r="A26" s="10" t="s">
        <v>42</v>
      </c>
      <c r="B26" s="10" t="s">
        <v>168</v>
      </c>
      <c r="C26" s="10" t="s">
        <v>169</v>
      </c>
      <c r="D26" s="10" t="s">
        <v>170</v>
      </c>
      <c r="E26" s="10" t="s">
        <v>171</v>
      </c>
      <c r="F26" s="10" t="s">
        <v>172</v>
      </c>
      <c r="G26" s="2"/>
      <c r="H26" s="2"/>
    </row>
    <row r="27" spans="1:10" x14ac:dyDescent="0.25">
      <c r="A27" s="51" t="s">
        <v>88</v>
      </c>
      <c r="B27" s="52"/>
      <c r="C27" s="52"/>
      <c r="D27" s="52"/>
      <c r="E27" s="52"/>
      <c r="F27" s="52"/>
    </row>
    <row r="28" spans="1:10" x14ac:dyDescent="0.25">
      <c r="A28" s="10" t="s">
        <v>89</v>
      </c>
      <c r="B28" s="10" t="s">
        <v>173</v>
      </c>
      <c r="C28" s="10" t="s">
        <v>174</v>
      </c>
      <c r="D28" s="10" t="s">
        <v>175</v>
      </c>
      <c r="E28" s="10" t="s">
        <v>176</v>
      </c>
      <c r="F28" s="10" t="s">
        <v>177</v>
      </c>
    </row>
    <row r="29" spans="1:10" x14ac:dyDescent="0.25">
      <c r="A29" s="53"/>
      <c r="B29" s="54"/>
      <c r="C29" s="54"/>
      <c r="D29" s="54"/>
      <c r="E29" s="54"/>
      <c r="F29" s="54"/>
    </row>
    <row r="30" spans="1:10" x14ac:dyDescent="0.25">
      <c r="A30" s="53" t="s">
        <v>90</v>
      </c>
      <c r="B30" s="54">
        <v>8345966</v>
      </c>
      <c r="C30" s="54">
        <v>8474373</v>
      </c>
      <c r="D30" s="54">
        <v>8604019</v>
      </c>
      <c r="E30" s="54">
        <v>8720432</v>
      </c>
      <c r="F30" s="54">
        <v>8827221</v>
      </c>
      <c r="H30" s="42"/>
      <c r="J30" s="42"/>
    </row>
  </sheetData>
  <mergeCells count="4">
    <mergeCell ref="A7:F7"/>
    <mergeCell ref="A12:F12"/>
    <mergeCell ref="A17:F17"/>
    <mergeCell ref="A22:F2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9C3C6-31A8-4A13-B91A-0BC597F20AC1}">
  <dimension ref="A1:K68"/>
  <sheetViews>
    <sheetView workbookViewId="0">
      <pane ySplit="6" topLeftCell="A7" activePane="bottomLeft" state="frozen"/>
      <selection activeCell="H10" sqref="H10:I10"/>
      <selection pane="bottomLeft"/>
    </sheetView>
  </sheetViews>
  <sheetFormatPr defaultRowHeight="15" x14ac:dyDescent="0.25"/>
  <cols>
    <col min="1" max="1" width="20.85546875" customWidth="1"/>
    <col min="3" max="3" width="7.28515625" bestFit="1" customWidth="1"/>
    <col min="4" max="4" width="12.28515625" bestFit="1" customWidth="1"/>
    <col min="5" max="5" width="16.140625" bestFit="1" customWidth="1"/>
    <col min="6" max="6" width="17.42578125" bestFit="1" customWidth="1"/>
    <col min="7" max="7" width="8.140625" bestFit="1" customWidth="1"/>
    <col min="8" max="8" width="8" bestFit="1" customWidth="1"/>
    <col min="9" max="9" width="9.28515625" bestFit="1" customWidth="1"/>
    <col min="10" max="10" width="9.42578125" bestFit="1" customWidth="1"/>
    <col min="11" max="11" width="9.5703125" bestFit="1" customWidth="1"/>
  </cols>
  <sheetData>
    <row r="1" spans="1:11" x14ac:dyDescent="0.25">
      <c r="A1" s="68" t="str">
        <f>'Methods - Data Sources'!A1</f>
        <v>ICES Data &amp; Analytic Services - Third Party Research</v>
      </c>
    </row>
    <row r="2" spans="1:11" x14ac:dyDescent="0.25">
      <c r="A2" s="68" t="str">
        <f>'Methods - Data Sources'!A2</f>
        <v>2018 0970 154 000</v>
      </c>
    </row>
    <row r="4" spans="1:11" x14ac:dyDescent="0.25">
      <c r="A4" s="27" t="s">
        <v>183</v>
      </c>
    </row>
    <row r="6" spans="1:11" x14ac:dyDescent="0.25">
      <c r="A6" s="28" t="s">
        <v>184</v>
      </c>
      <c r="B6" s="28" t="s">
        <v>185</v>
      </c>
      <c r="C6" s="28" t="s">
        <v>186</v>
      </c>
      <c r="D6" s="28" t="s">
        <v>187</v>
      </c>
      <c r="E6" s="28" t="s">
        <v>188</v>
      </c>
      <c r="F6" s="28" t="s">
        <v>189</v>
      </c>
      <c r="G6" s="28" t="s">
        <v>190</v>
      </c>
      <c r="H6" s="28" t="s">
        <v>191</v>
      </c>
      <c r="I6" s="28" t="s">
        <v>192</v>
      </c>
      <c r="J6" s="28" t="s">
        <v>193</v>
      </c>
      <c r="K6" s="28" t="s">
        <v>194</v>
      </c>
    </row>
    <row r="7" spans="1:11" x14ac:dyDescent="0.25">
      <c r="A7" t="s">
        <v>195</v>
      </c>
      <c r="B7">
        <v>1</v>
      </c>
      <c r="C7" t="s">
        <v>196</v>
      </c>
      <c r="D7">
        <v>32407</v>
      </c>
      <c r="E7">
        <v>605.48483352000005</v>
      </c>
      <c r="F7">
        <v>907.23677376000001</v>
      </c>
      <c r="G7" t="s">
        <v>197</v>
      </c>
      <c r="H7">
        <v>605.48</v>
      </c>
      <c r="I7">
        <v>5.0396000000000001</v>
      </c>
      <c r="J7">
        <v>595.69000000000005</v>
      </c>
      <c r="K7">
        <v>615.44000000000005</v>
      </c>
    </row>
    <row r="8" spans="1:11" x14ac:dyDescent="0.25">
      <c r="A8" t="s">
        <v>195</v>
      </c>
      <c r="B8">
        <v>1</v>
      </c>
      <c r="C8" t="s">
        <v>198</v>
      </c>
      <c r="D8">
        <v>98680</v>
      </c>
      <c r="E8">
        <v>407.66453181999998</v>
      </c>
      <c r="F8">
        <v>1040.7674145000001</v>
      </c>
      <c r="G8" t="s">
        <v>199</v>
      </c>
      <c r="H8">
        <v>408.77</v>
      </c>
      <c r="I8">
        <v>3.3559000000000001</v>
      </c>
      <c r="J8">
        <v>402.25</v>
      </c>
      <c r="K8">
        <v>415.4</v>
      </c>
    </row>
    <row r="9" spans="1:11" x14ac:dyDescent="0.25">
      <c r="A9" t="s">
        <v>200</v>
      </c>
      <c r="B9">
        <v>1</v>
      </c>
      <c r="C9" t="s">
        <v>196</v>
      </c>
      <c r="D9">
        <v>32407</v>
      </c>
      <c r="E9">
        <v>6882.5263986</v>
      </c>
      <c r="F9">
        <v>21290.023389000002</v>
      </c>
      <c r="G9" s="69"/>
      <c r="H9" s="69"/>
      <c r="I9" s="69"/>
      <c r="J9" s="69"/>
      <c r="K9" s="69"/>
    </row>
    <row r="10" spans="1:11" x14ac:dyDescent="0.25">
      <c r="A10" t="s">
        <v>200</v>
      </c>
      <c r="B10">
        <v>1</v>
      </c>
      <c r="C10" t="s">
        <v>198</v>
      </c>
      <c r="D10">
        <v>98680</v>
      </c>
      <c r="E10">
        <v>2595.4083400999998</v>
      </c>
      <c r="F10">
        <v>10703.543858999999</v>
      </c>
      <c r="G10" s="69"/>
      <c r="H10" s="69"/>
      <c r="I10" s="69"/>
      <c r="J10" s="69"/>
      <c r="K10" s="69"/>
    </row>
    <row r="11" spans="1:11" x14ac:dyDescent="0.25">
      <c r="A11" t="s">
        <v>201</v>
      </c>
      <c r="B11">
        <v>1</v>
      </c>
      <c r="C11" t="s">
        <v>196</v>
      </c>
      <c r="D11">
        <v>32407</v>
      </c>
      <c r="E11">
        <v>4249.6795754000004</v>
      </c>
      <c r="F11">
        <v>13080.751043</v>
      </c>
      <c r="G11" s="69"/>
      <c r="H11" s="69"/>
      <c r="I11" s="69"/>
      <c r="J11" s="69"/>
      <c r="K11" s="69"/>
    </row>
    <row r="12" spans="1:11" x14ac:dyDescent="0.25">
      <c r="A12" t="s">
        <v>201</v>
      </c>
      <c r="B12">
        <v>1</v>
      </c>
      <c r="C12" t="s">
        <v>198</v>
      </c>
      <c r="D12">
        <v>98680</v>
      </c>
      <c r="E12">
        <v>2267.3384678000002</v>
      </c>
      <c r="F12">
        <v>9532.2911385000007</v>
      </c>
      <c r="G12" s="69"/>
      <c r="H12" s="69"/>
      <c r="I12" s="69"/>
      <c r="J12" s="69"/>
      <c r="K12" s="69"/>
    </row>
    <row r="13" spans="1:11" x14ac:dyDescent="0.25">
      <c r="A13" t="s">
        <v>202</v>
      </c>
      <c r="B13">
        <v>1</v>
      </c>
      <c r="C13" t="s">
        <v>196</v>
      </c>
      <c r="D13">
        <v>32407</v>
      </c>
      <c r="E13">
        <v>520.02406886999995</v>
      </c>
      <c r="F13">
        <v>4462.0085152000001</v>
      </c>
      <c r="G13" s="69"/>
      <c r="H13" s="69"/>
      <c r="I13" s="69"/>
      <c r="J13" s="69"/>
      <c r="K13" s="69"/>
    </row>
    <row r="14" spans="1:11" x14ac:dyDescent="0.25">
      <c r="A14" t="s">
        <v>202</v>
      </c>
      <c r="B14">
        <v>1</v>
      </c>
      <c r="C14" t="s">
        <v>198</v>
      </c>
      <c r="D14">
        <v>98680</v>
      </c>
      <c r="E14">
        <v>253.19929063999999</v>
      </c>
      <c r="F14">
        <v>2530.015562</v>
      </c>
      <c r="G14" s="69"/>
      <c r="H14" s="69"/>
      <c r="I14" s="69"/>
      <c r="J14" s="69"/>
      <c r="K14" s="69"/>
    </row>
    <row r="15" spans="1:11" x14ac:dyDescent="0.25">
      <c r="A15" t="s">
        <v>203</v>
      </c>
      <c r="B15">
        <v>1</v>
      </c>
      <c r="C15" t="s">
        <v>196</v>
      </c>
      <c r="D15">
        <v>32407</v>
      </c>
      <c r="E15">
        <v>2046.3361311000001</v>
      </c>
      <c r="F15">
        <v>12837.662668999999</v>
      </c>
      <c r="G15" s="69"/>
      <c r="H15" s="69"/>
      <c r="I15" s="69"/>
      <c r="J15" s="69"/>
      <c r="K15" s="69"/>
    </row>
    <row r="16" spans="1:11" x14ac:dyDescent="0.25">
      <c r="A16" t="s">
        <v>203</v>
      </c>
      <c r="B16">
        <v>1</v>
      </c>
      <c r="C16" t="s">
        <v>198</v>
      </c>
      <c r="D16">
        <v>98680</v>
      </c>
      <c r="E16">
        <v>192.87560803</v>
      </c>
      <c r="F16">
        <v>4004.5987826999999</v>
      </c>
      <c r="G16" s="69"/>
      <c r="H16" s="69"/>
      <c r="I16" s="69"/>
      <c r="J16" s="69"/>
      <c r="K16" s="69"/>
    </row>
    <row r="17" spans="1:11" x14ac:dyDescent="0.25">
      <c r="A17" t="s">
        <v>204</v>
      </c>
      <c r="B17">
        <v>1</v>
      </c>
      <c r="C17" t="s">
        <v>196</v>
      </c>
      <c r="D17">
        <v>32407</v>
      </c>
      <c r="E17">
        <v>591.85419817000002</v>
      </c>
      <c r="F17">
        <v>932.54868108000005</v>
      </c>
      <c r="G17" t="s">
        <v>197</v>
      </c>
      <c r="H17">
        <v>591.85</v>
      </c>
      <c r="I17">
        <v>5.1802000000000001</v>
      </c>
      <c r="J17">
        <v>581.79</v>
      </c>
      <c r="K17">
        <v>602.09</v>
      </c>
    </row>
    <row r="18" spans="1:11" x14ac:dyDescent="0.25">
      <c r="A18" t="s">
        <v>204</v>
      </c>
      <c r="B18">
        <v>1</v>
      </c>
      <c r="C18" t="s">
        <v>198</v>
      </c>
      <c r="D18">
        <v>98680</v>
      </c>
      <c r="E18">
        <v>281.51731861000002</v>
      </c>
      <c r="F18">
        <v>595.25223519999997</v>
      </c>
      <c r="G18" t="s">
        <v>199</v>
      </c>
      <c r="H18">
        <v>284.37</v>
      </c>
      <c r="I18">
        <v>2.0089000000000001</v>
      </c>
      <c r="J18">
        <v>280.45999999999998</v>
      </c>
      <c r="K18">
        <v>288.33</v>
      </c>
    </row>
    <row r="19" spans="1:11" x14ac:dyDescent="0.25">
      <c r="A19" t="s">
        <v>205</v>
      </c>
      <c r="B19">
        <v>1</v>
      </c>
      <c r="C19" t="s">
        <v>196</v>
      </c>
      <c r="D19">
        <v>32407</v>
      </c>
      <c r="E19">
        <v>755.29092479999997</v>
      </c>
      <c r="F19">
        <v>4725.3945723999996</v>
      </c>
      <c r="G19" s="69"/>
      <c r="H19" s="69"/>
      <c r="I19" s="69"/>
      <c r="J19" s="69"/>
      <c r="K19" s="69"/>
    </row>
    <row r="20" spans="1:11" x14ac:dyDescent="0.25">
      <c r="A20" t="s">
        <v>205</v>
      </c>
      <c r="B20">
        <v>1</v>
      </c>
      <c r="C20" t="s">
        <v>198</v>
      </c>
      <c r="D20">
        <v>98680</v>
      </c>
      <c r="E20">
        <v>275.40858329999998</v>
      </c>
      <c r="F20">
        <v>2689.5356511999998</v>
      </c>
      <c r="G20" s="69"/>
      <c r="H20" s="69"/>
      <c r="I20" s="69"/>
      <c r="J20" s="69"/>
      <c r="K20" s="69"/>
    </row>
    <row r="21" spans="1:11" x14ac:dyDescent="0.25">
      <c r="A21" t="s">
        <v>206</v>
      </c>
      <c r="B21">
        <v>1</v>
      </c>
      <c r="C21" t="s">
        <v>196</v>
      </c>
      <c r="D21">
        <v>32407</v>
      </c>
      <c r="E21">
        <v>3404.4387941</v>
      </c>
      <c r="F21">
        <v>5826.5641649999998</v>
      </c>
      <c r="G21" t="s">
        <v>197</v>
      </c>
      <c r="H21">
        <v>3404.44</v>
      </c>
      <c r="I21">
        <v>32.3658</v>
      </c>
      <c r="J21">
        <v>3341.59</v>
      </c>
      <c r="K21">
        <v>3468.47</v>
      </c>
    </row>
    <row r="22" spans="1:11" x14ac:dyDescent="0.25">
      <c r="A22" t="s">
        <v>206</v>
      </c>
      <c r="B22">
        <v>1</v>
      </c>
      <c r="C22" t="s">
        <v>198</v>
      </c>
      <c r="D22">
        <v>98680</v>
      </c>
      <c r="E22">
        <v>2229.1164167000002</v>
      </c>
      <c r="F22">
        <v>3896.0136496</v>
      </c>
      <c r="G22" t="s">
        <v>199</v>
      </c>
      <c r="H22">
        <v>2234.63</v>
      </c>
      <c r="I22">
        <v>12.830500000000001</v>
      </c>
      <c r="J22">
        <v>2209.62</v>
      </c>
      <c r="K22">
        <v>2259.92</v>
      </c>
    </row>
    <row r="23" spans="1:11" x14ac:dyDescent="0.25">
      <c r="A23" t="s">
        <v>207</v>
      </c>
      <c r="B23">
        <v>1</v>
      </c>
      <c r="C23" t="s">
        <v>196</v>
      </c>
      <c r="D23">
        <v>32407</v>
      </c>
      <c r="E23">
        <v>142.00654180000001</v>
      </c>
      <c r="F23">
        <v>4307.2400518000004</v>
      </c>
      <c r="G23" s="69"/>
      <c r="H23" s="69"/>
      <c r="I23" s="69"/>
      <c r="J23" s="69"/>
      <c r="K23" s="69"/>
    </row>
    <row r="24" spans="1:11" x14ac:dyDescent="0.25">
      <c r="A24" t="s">
        <v>207</v>
      </c>
      <c r="B24">
        <v>1</v>
      </c>
      <c r="C24" t="s">
        <v>198</v>
      </c>
      <c r="D24">
        <v>98680</v>
      </c>
      <c r="E24">
        <v>91.101580866999996</v>
      </c>
      <c r="F24">
        <v>3318.3071012</v>
      </c>
      <c r="G24" s="69"/>
      <c r="H24" s="69"/>
      <c r="I24" s="69"/>
      <c r="J24" s="69"/>
      <c r="K24" s="69"/>
    </row>
    <row r="25" spans="1:11" x14ac:dyDescent="0.25">
      <c r="A25" t="s">
        <v>208</v>
      </c>
      <c r="B25">
        <v>1</v>
      </c>
      <c r="C25" t="s">
        <v>196</v>
      </c>
      <c r="D25">
        <v>32407</v>
      </c>
      <c r="E25">
        <v>966.97741228999996</v>
      </c>
      <c r="F25">
        <v>1552.2951940999999</v>
      </c>
      <c r="G25" t="s">
        <v>197</v>
      </c>
      <c r="H25">
        <v>966.98</v>
      </c>
      <c r="I25">
        <v>8.6227999999999998</v>
      </c>
      <c r="J25">
        <v>950.22</v>
      </c>
      <c r="K25">
        <v>984.03</v>
      </c>
    </row>
    <row r="26" spans="1:11" x14ac:dyDescent="0.25">
      <c r="A26" t="s">
        <v>208</v>
      </c>
      <c r="B26">
        <v>1</v>
      </c>
      <c r="C26" t="s">
        <v>198</v>
      </c>
      <c r="D26">
        <v>98680</v>
      </c>
      <c r="E26">
        <v>572.62895217000005</v>
      </c>
      <c r="F26">
        <v>1110.3085017000001</v>
      </c>
      <c r="G26" t="s">
        <v>199</v>
      </c>
      <c r="H26">
        <v>578.32000000000005</v>
      </c>
      <c r="I26">
        <v>3.8241999999999998</v>
      </c>
      <c r="J26">
        <v>570.87</v>
      </c>
      <c r="K26">
        <v>585.86</v>
      </c>
    </row>
    <row r="27" spans="1:11" x14ac:dyDescent="0.25">
      <c r="A27" t="s">
        <v>209</v>
      </c>
      <c r="B27">
        <v>1</v>
      </c>
      <c r="C27" t="s">
        <v>196</v>
      </c>
      <c r="D27">
        <v>32407</v>
      </c>
      <c r="E27">
        <v>371.61310828000001</v>
      </c>
      <c r="F27">
        <v>1310.0123216</v>
      </c>
      <c r="G27" t="s">
        <v>197</v>
      </c>
      <c r="H27">
        <v>371.61</v>
      </c>
      <c r="I27">
        <v>7.2769000000000004</v>
      </c>
      <c r="J27">
        <v>357.62</v>
      </c>
      <c r="K27">
        <v>386.15</v>
      </c>
    </row>
    <row r="28" spans="1:11" x14ac:dyDescent="0.25">
      <c r="A28" t="s">
        <v>209</v>
      </c>
      <c r="B28">
        <v>1</v>
      </c>
      <c r="C28" t="s">
        <v>198</v>
      </c>
      <c r="D28">
        <v>98680</v>
      </c>
      <c r="E28">
        <v>263.07396635999999</v>
      </c>
      <c r="F28">
        <v>908.78109526000003</v>
      </c>
      <c r="G28" t="s">
        <v>199</v>
      </c>
      <c r="H28">
        <v>263.55</v>
      </c>
      <c r="I28">
        <v>2.9716</v>
      </c>
      <c r="J28">
        <v>257.79000000000002</v>
      </c>
      <c r="K28">
        <v>269.44</v>
      </c>
    </row>
    <row r="29" spans="1:11" x14ac:dyDescent="0.25">
      <c r="A29" t="s">
        <v>210</v>
      </c>
      <c r="B29">
        <v>1</v>
      </c>
      <c r="C29" t="s">
        <v>196</v>
      </c>
      <c r="D29">
        <v>32407</v>
      </c>
      <c r="E29">
        <v>3108.9290584999999</v>
      </c>
      <c r="F29">
        <v>3641.0740460000002</v>
      </c>
      <c r="G29" t="s">
        <v>197</v>
      </c>
      <c r="H29">
        <v>3108.93</v>
      </c>
      <c r="I29">
        <v>20.2257</v>
      </c>
      <c r="J29">
        <v>3069.54</v>
      </c>
      <c r="K29">
        <v>3148.82</v>
      </c>
    </row>
    <row r="30" spans="1:11" x14ac:dyDescent="0.25">
      <c r="A30" t="s">
        <v>210</v>
      </c>
      <c r="B30">
        <v>1</v>
      </c>
      <c r="C30" t="s">
        <v>198</v>
      </c>
      <c r="D30">
        <v>98680</v>
      </c>
      <c r="E30">
        <v>1860.3415282000001</v>
      </c>
      <c r="F30">
        <v>2128.0811285999998</v>
      </c>
      <c r="G30" t="s">
        <v>199</v>
      </c>
      <c r="H30">
        <v>1872.23</v>
      </c>
      <c r="I30">
        <v>7.2888000000000002</v>
      </c>
      <c r="J30">
        <v>1858</v>
      </c>
      <c r="K30">
        <v>1886.57</v>
      </c>
    </row>
    <row r="31" spans="1:11" x14ac:dyDescent="0.25">
      <c r="A31" t="s">
        <v>211</v>
      </c>
      <c r="B31">
        <v>1</v>
      </c>
      <c r="C31" t="s">
        <v>196</v>
      </c>
      <c r="D31">
        <v>32407</v>
      </c>
      <c r="E31">
        <v>27562.744622999999</v>
      </c>
      <c r="F31">
        <v>40298.392395000003</v>
      </c>
      <c r="G31" t="s">
        <v>197</v>
      </c>
      <c r="H31">
        <v>27563</v>
      </c>
      <c r="I31">
        <v>223.85</v>
      </c>
      <c r="J31">
        <v>27127</v>
      </c>
      <c r="K31">
        <v>28005</v>
      </c>
    </row>
    <row r="32" spans="1:11" x14ac:dyDescent="0.25">
      <c r="A32" t="s">
        <v>211</v>
      </c>
      <c r="B32">
        <v>1</v>
      </c>
      <c r="C32" t="s">
        <v>198</v>
      </c>
      <c r="D32">
        <v>98680</v>
      </c>
      <c r="E32">
        <v>12801.511644</v>
      </c>
      <c r="F32">
        <v>22792.188636999999</v>
      </c>
      <c r="G32" t="s">
        <v>199</v>
      </c>
      <c r="H32">
        <v>13015</v>
      </c>
      <c r="I32">
        <v>79.400999999999996</v>
      </c>
      <c r="J32">
        <v>12861</v>
      </c>
      <c r="K32">
        <v>13172</v>
      </c>
    </row>
    <row r="33" spans="1:11" x14ac:dyDescent="0.25">
      <c r="A33" t="s">
        <v>212</v>
      </c>
      <c r="B33">
        <v>1</v>
      </c>
      <c r="C33" t="s">
        <v>196</v>
      </c>
      <c r="D33">
        <v>32407</v>
      </c>
      <c r="E33">
        <v>24158.336655999999</v>
      </c>
      <c r="F33">
        <v>39328.249997999999</v>
      </c>
      <c r="G33" t="s">
        <v>197</v>
      </c>
      <c r="H33">
        <v>24158</v>
      </c>
      <c r="I33">
        <v>218.46</v>
      </c>
      <c r="J33">
        <v>23734</v>
      </c>
      <c r="K33">
        <v>24590</v>
      </c>
    </row>
    <row r="34" spans="1:11" x14ac:dyDescent="0.25">
      <c r="A34" t="s">
        <v>212</v>
      </c>
      <c r="B34">
        <v>1</v>
      </c>
      <c r="C34" t="s">
        <v>198</v>
      </c>
      <c r="D34">
        <v>98680</v>
      </c>
      <c r="E34">
        <v>10572.461147</v>
      </c>
      <c r="F34">
        <v>21862.513623999999</v>
      </c>
      <c r="G34" t="s">
        <v>199</v>
      </c>
      <c r="H34">
        <v>10755</v>
      </c>
      <c r="I34">
        <v>75.626300000000001</v>
      </c>
      <c r="J34">
        <v>10608</v>
      </c>
      <c r="K34">
        <v>10904</v>
      </c>
    </row>
    <row r="35" spans="1:11" x14ac:dyDescent="0.25">
      <c r="A35" t="s">
        <v>213</v>
      </c>
      <c r="B35">
        <v>1</v>
      </c>
      <c r="C35" t="s">
        <v>196</v>
      </c>
      <c r="D35">
        <v>32407</v>
      </c>
      <c r="E35">
        <v>3714.3229240999999</v>
      </c>
      <c r="F35">
        <v>3973.9923626</v>
      </c>
      <c r="G35" t="s">
        <v>197</v>
      </c>
      <c r="H35">
        <v>3714.32</v>
      </c>
      <c r="I35">
        <v>22.074999999999999</v>
      </c>
      <c r="J35">
        <v>3671.31</v>
      </c>
      <c r="K35">
        <v>3757.84</v>
      </c>
    </row>
    <row r="36" spans="1:11" x14ac:dyDescent="0.25">
      <c r="A36" t="s">
        <v>213</v>
      </c>
      <c r="B36">
        <v>1</v>
      </c>
      <c r="C36" t="s">
        <v>198</v>
      </c>
      <c r="D36">
        <v>98680</v>
      </c>
      <c r="E36">
        <v>2267.8921767000002</v>
      </c>
      <c r="F36">
        <v>2549.7157495000001</v>
      </c>
      <c r="G36" t="s">
        <v>199</v>
      </c>
      <c r="H36">
        <v>2282.5700000000002</v>
      </c>
      <c r="I36">
        <v>8.6628000000000007</v>
      </c>
      <c r="J36">
        <v>2265.66</v>
      </c>
      <c r="K36">
        <v>2299.62</v>
      </c>
    </row>
    <row r="37" spans="1:11" x14ac:dyDescent="0.25">
      <c r="A37" t="s">
        <v>195</v>
      </c>
      <c r="B37">
        <v>2</v>
      </c>
      <c r="C37" t="s">
        <v>196</v>
      </c>
      <c r="D37">
        <v>32407</v>
      </c>
      <c r="E37">
        <v>1398.7057425999999</v>
      </c>
      <c r="F37">
        <v>2960.9519534000001</v>
      </c>
      <c r="G37" t="s">
        <v>197</v>
      </c>
      <c r="H37">
        <v>1398.71</v>
      </c>
      <c r="I37">
        <v>16.447700000000001</v>
      </c>
      <c r="J37">
        <v>1366.84</v>
      </c>
      <c r="K37">
        <v>1431.32</v>
      </c>
    </row>
    <row r="38" spans="1:11" x14ac:dyDescent="0.25">
      <c r="A38" t="s">
        <v>195</v>
      </c>
      <c r="B38">
        <v>2</v>
      </c>
      <c r="C38" t="s">
        <v>198</v>
      </c>
      <c r="D38">
        <v>98680</v>
      </c>
      <c r="E38">
        <v>378.84216659999998</v>
      </c>
      <c r="F38">
        <v>824.31649473000004</v>
      </c>
      <c r="G38" t="s">
        <v>199</v>
      </c>
      <c r="H38">
        <v>379.39</v>
      </c>
      <c r="I38">
        <v>2.6909000000000001</v>
      </c>
      <c r="J38">
        <v>374.15</v>
      </c>
      <c r="K38">
        <v>384.7</v>
      </c>
    </row>
    <row r="39" spans="1:11" x14ac:dyDescent="0.25">
      <c r="A39" t="s">
        <v>200</v>
      </c>
      <c r="B39">
        <v>2</v>
      </c>
      <c r="C39" t="s">
        <v>196</v>
      </c>
      <c r="D39">
        <v>32407</v>
      </c>
      <c r="E39">
        <v>32580.420125000001</v>
      </c>
      <c r="F39">
        <v>50406.137433999997</v>
      </c>
      <c r="G39" s="69"/>
      <c r="H39" s="69"/>
      <c r="I39" s="69"/>
      <c r="J39" s="69"/>
      <c r="K39" s="69"/>
    </row>
    <row r="40" spans="1:11" x14ac:dyDescent="0.25">
      <c r="A40" t="s">
        <v>200</v>
      </c>
      <c r="B40">
        <v>2</v>
      </c>
      <c r="C40" t="s">
        <v>198</v>
      </c>
      <c r="D40">
        <v>98680</v>
      </c>
      <c r="E40">
        <v>2434.2060802999999</v>
      </c>
      <c r="F40">
        <v>10486.181728</v>
      </c>
      <c r="G40" s="69"/>
      <c r="H40" s="69"/>
      <c r="I40" s="69"/>
      <c r="J40" s="69"/>
      <c r="K40" s="69"/>
    </row>
    <row r="41" spans="1:11" x14ac:dyDescent="0.25">
      <c r="A41" t="s">
        <v>201</v>
      </c>
      <c r="B41">
        <v>2</v>
      </c>
      <c r="C41" t="s">
        <v>196</v>
      </c>
      <c r="D41">
        <v>32407</v>
      </c>
      <c r="E41">
        <v>6176.9609035000003</v>
      </c>
      <c r="F41">
        <v>15411.325322000001</v>
      </c>
      <c r="G41" s="69"/>
      <c r="H41" s="69"/>
      <c r="I41" s="69"/>
      <c r="J41" s="69"/>
      <c r="K41" s="69"/>
    </row>
    <row r="42" spans="1:11" x14ac:dyDescent="0.25">
      <c r="A42" t="s">
        <v>201</v>
      </c>
      <c r="B42">
        <v>2</v>
      </c>
      <c r="C42" t="s">
        <v>198</v>
      </c>
      <c r="D42">
        <v>98680</v>
      </c>
      <c r="E42">
        <v>2351.1792967000001</v>
      </c>
      <c r="F42">
        <v>9752.4087290999996</v>
      </c>
      <c r="G42" s="69"/>
      <c r="H42" s="69"/>
      <c r="I42" s="69"/>
      <c r="J42" s="69"/>
      <c r="K42" s="69"/>
    </row>
    <row r="43" spans="1:11" x14ac:dyDescent="0.25">
      <c r="A43" t="s">
        <v>202</v>
      </c>
      <c r="B43">
        <v>2</v>
      </c>
      <c r="C43" t="s">
        <v>196</v>
      </c>
      <c r="D43">
        <v>32407</v>
      </c>
      <c r="E43">
        <v>960.56117504999997</v>
      </c>
      <c r="F43">
        <v>5566.3561546000001</v>
      </c>
      <c r="G43" s="69"/>
      <c r="H43" s="69"/>
      <c r="I43" s="69"/>
      <c r="J43" s="69"/>
      <c r="K43" s="69"/>
    </row>
    <row r="44" spans="1:11" x14ac:dyDescent="0.25">
      <c r="A44" t="s">
        <v>202</v>
      </c>
      <c r="B44">
        <v>2</v>
      </c>
      <c r="C44" t="s">
        <v>198</v>
      </c>
      <c r="D44">
        <v>98680</v>
      </c>
      <c r="E44">
        <v>226.01072152</v>
      </c>
      <c r="F44">
        <v>2486.0341475999999</v>
      </c>
      <c r="G44" s="69"/>
      <c r="H44" s="69"/>
      <c r="I44" s="69"/>
      <c r="J44" s="69"/>
      <c r="K44" s="69"/>
    </row>
    <row r="45" spans="1:11" x14ac:dyDescent="0.25">
      <c r="A45" t="s">
        <v>203</v>
      </c>
      <c r="B45">
        <v>2</v>
      </c>
      <c r="C45" t="s">
        <v>196</v>
      </c>
      <c r="D45">
        <v>32407</v>
      </c>
      <c r="E45">
        <v>2549.9340265999999</v>
      </c>
      <c r="F45">
        <v>13998.474727000001</v>
      </c>
      <c r="G45" s="69"/>
      <c r="H45" s="69"/>
      <c r="I45" s="69"/>
      <c r="J45" s="69"/>
      <c r="K45" s="69"/>
    </row>
    <row r="46" spans="1:11" x14ac:dyDescent="0.25">
      <c r="A46" t="s">
        <v>203</v>
      </c>
      <c r="B46">
        <v>2</v>
      </c>
      <c r="C46" t="s">
        <v>198</v>
      </c>
      <c r="D46">
        <v>98680</v>
      </c>
      <c r="E46">
        <v>233.17693555</v>
      </c>
      <c r="F46">
        <v>4401.1100816999997</v>
      </c>
      <c r="G46" s="69"/>
      <c r="H46" s="69"/>
      <c r="I46" s="69"/>
      <c r="J46" s="69"/>
      <c r="K46" s="69"/>
    </row>
    <row r="47" spans="1:11" x14ac:dyDescent="0.25">
      <c r="A47" t="s">
        <v>204</v>
      </c>
      <c r="B47">
        <v>2</v>
      </c>
      <c r="C47" t="s">
        <v>196</v>
      </c>
      <c r="D47">
        <v>32407</v>
      </c>
      <c r="E47">
        <v>1610.7190422000001</v>
      </c>
      <c r="F47">
        <v>1301.7196991000001</v>
      </c>
      <c r="G47" t="s">
        <v>197</v>
      </c>
      <c r="H47">
        <v>1610.72</v>
      </c>
      <c r="I47">
        <v>7.2309000000000001</v>
      </c>
      <c r="J47">
        <v>1596.61</v>
      </c>
      <c r="K47">
        <v>1624.95</v>
      </c>
    </row>
    <row r="48" spans="1:11" x14ac:dyDescent="0.25">
      <c r="A48" t="s">
        <v>204</v>
      </c>
      <c r="B48">
        <v>2</v>
      </c>
      <c r="C48" t="s">
        <v>198</v>
      </c>
      <c r="D48">
        <v>98680</v>
      </c>
      <c r="E48">
        <v>271.07782731999998</v>
      </c>
      <c r="F48">
        <v>580.66954206000003</v>
      </c>
      <c r="G48" t="s">
        <v>199</v>
      </c>
      <c r="H48">
        <v>272.17</v>
      </c>
      <c r="I48">
        <v>1.9269000000000001</v>
      </c>
      <c r="J48">
        <v>268.42</v>
      </c>
      <c r="K48">
        <v>275.97000000000003</v>
      </c>
    </row>
    <row r="49" spans="1:11" x14ac:dyDescent="0.25">
      <c r="A49" t="s">
        <v>205</v>
      </c>
      <c r="B49">
        <v>2</v>
      </c>
      <c r="C49" t="s">
        <v>196</v>
      </c>
      <c r="D49">
        <v>32407</v>
      </c>
      <c r="E49">
        <v>1577.0632270999999</v>
      </c>
      <c r="F49">
        <v>6807.4314795</v>
      </c>
      <c r="G49" s="69"/>
      <c r="H49" s="69"/>
      <c r="I49" s="69"/>
      <c r="J49" s="69"/>
      <c r="K49" s="69"/>
    </row>
    <row r="50" spans="1:11" x14ac:dyDescent="0.25">
      <c r="A50" t="s">
        <v>205</v>
      </c>
      <c r="B50">
        <v>2</v>
      </c>
      <c r="C50" t="s">
        <v>198</v>
      </c>
      <c r="D50">
        <v>98680</v>
      </c>
      <c r="E50">
        <v>275.07201054000001</v>
      </c>
      <c r="F50">
        <v>2655.5657930000002</v>
      </c>
      <c r="G50" s="69"/>
      <c r="H50" s="69"/>
      <c r="I50" s="69"/>
      <c r="J50" s="69"/>
      <c r="K50" s="69"/>
    </row>
    <row r="51" spans="1:11" x14ac:dyDescent="0.25">
      <c r="A51" t="s">
        <v>206</v>
      </c>
      <c r="B51">
        <v>2</v>
      </c>
      <c r="C51" t="s">
        <v>196</v>
      </c>
      <c r="D51">
        <v>32407</v>
      </c>
      <c r="E51">
        <v>3837.4521245000001</v>
      </c>
      <c r="F51">
        <v>7118.2280762</v>
      </c>
      <c r="G51" t="s">
        <v>197</v>
      </c>
      <c r="H51">
        <v>3837.45</v>
      </c>
      <c r="I51">
        <v>39.540799999999997</v>
      </c>
      <c r="J51">
        <v>3760.73</v>
      </c>
      <c r="K51">
        <v>3915.74</v>
      </c>
    </row>
    <row r="52" spans="1:11" x14ac:dyDescent="0.25">
      <c r="A52" t="s">
        <v>206</v>
      </c>
      <c r="B52">
        <v>2</v>
      </c>
      <c r="C52" t="s">
        <v>198</v>
      </c>
      <c r="D52">
        <v>98680</v>
      </c>
      <c r="E52">
        <v>2244.4003343999998</v>
      </c>
      <c r="F52">
        <v>4270.2799163999998</v>
      </c>
      <c r="G52" t="s">
        <v>199</v>
      </c>
      <c r="H52">
        <v>2247.0700000000002</v>
      </c>
      <c r="I52">
        <v>13.896599999999999</v>
      </c>
      <c r="J52">
        <v>2219.9899999999998</v>
      </c>
      <c r="K52">
        <v>2274.4699999999998</v>
      </c>
    </row>
    <row r="53" spans="1:11" x14ac:dyDescent="0.25">
      <c r="A53" t="s">
        <v>207</v>
      </c>
      <c r="B53">
        <v>2</v>
      </c>
      <c r="C53" t="s">
        <v>196</v>
      </c>
      <c r="D53">
        <v>32407</v>
      </c>
      <c r="E53">
        <v>177.25593236</v>
      </c>
      <c r="F53">
        <v>4533.4426560000002</v>
      </c>
      <c r="G53" s="69"/>
      <c r="H53" s="69"/>
      <c r="I53" s="69"/>
      <c r="J53" s="69"/>
      <c r="K53" s="69"/>
    </row>
    <row r="54" spans="1:11" x14ac:dyDescent="0.25">
      <c r="A54" t="s">
        <v>207</v>
      </c>
      <c r="B54">
        <v>2</v>
      </c>
      <c r="C54" t="s">
        <v>198</v>
      </c>
      <c r="D54">
        <v>98680</v>
      </c>
      <c r="E54">
        <v>76.864400080999999</v>
      </c>
      <c r="F54">
        <v>2950.1371159</v>
      </c>
      <c r="G54" s="69"/>
      <c r="H54" s="69"/>
      <c r="I54" s="69"/>
      <c r="J54" s="69"/>
      <c r="K54" s="69"/>
    </row>
    <row r="55" spans="1:11" x14ac:dyDescent="0.25">
      <c r="A55" t="s">
        <v>208</v>
      </c>
      <c r="B55">
        <v>2</v>
      </c>
      <c r="C55" t="s">
        <v>196</v>
      </c>
      <c r="D55">
        <v>32407</v>
      </c>
      <c r="E55">
        <v>2012.7430185000001</v>
      </c>
      <c r="F55">
        <v>2314.2334810000002</v>
      </c>
      <c r="G55" t="s">
        <v>197</v>
      </c>
      <c r="H55">
        <v>2012.74</v>
      </c>
      <c r="I55">
        <v>12.8553</v>
      </c>
      <c r="J55">
        <v>1987.7</v>
      </c>
      <c r="K55">
        <v>2038.1</v>
      </c>
    </row>
    <row r="56" spans="1:11" x14ac:dyDescent="0.25">
      <c r="A56" t="s">
        <v>208</v>
      </c>
      <c r="B56">
        <v>2</v>
      </c>
      <c r="C56" t="s">
        <v>198</v>
      </c>
      <c r="D56">
        <v>98680</v>
      </c>
      <c r="E56">
        <v>529.73190108999995</v>
      </c>
      <c r="F56">
        <v>1030.9484531999999</v>
      </c>
      <c r="G56" t="s">
        <v>199</v>
      </c>
      <c r="H56">
        <v>530.9</v>
      </c>
      <c r="I56">
        <v>3.4373999999999998</v>
      </c>
      <c r="J56">
        <v>524.21</v>
      </c>
      <c r="K56">
        <v>537.67999999999995</v>
      </c>
    </row>
    <row r="57" spans="1:11" x14ac:dyDescent="0.25">
      <c r="A57" t="s">
        <v>209</v>
      </c>
      <c r="B57">
        <v>2</v>
      </c>
      <c r="C57" t="s">
        <v>196</v>
      </c>
      <c r="D57">
        <v>32407</v>
      </c>
      <c r="E57">
        <v>472.42185330000001</v>
      </c>
      <c r="F57">
        <v>1522.0733733</v>
      </c>
      <c r="G57" t="s">
        <v>197</v>
      </c>
      <c r="H57">
        <v>472.42</v>
      </c>
      <c r="I57">
        <v>8.4549000000000003</v>
      </c>
      <c r="J57">
        <v>456.14</v>
      </c>
      <c r="K57">
        <v>489.29</v>
      </c>
    </row>
    <row r="58" spans="1:11" x14ac:dyDescent="0.25">
      <c r="A58" t="s">
        <v>209</v>
      </c>
      <c r="B58">
        <v>2</v>
      </c>
      <c r="C58" t="s">
        <v>198</v>
      </c>
      <c r="D58">
        <v>98680</v>
      </c>
      <c r="E58">
        <v>247.62973246999999</v>
      </c>
      <c r="F58">
        <v>917.93814086999998</v>
      </c>
      <c r="G58" t="s">
        <v>199</v>
      </c>
      <c r="H58">
        <v>247.58</v>
      </c>
      <c r="I58">
        <v>2.9722</v>
      </c>
      <c r="J58">
        <v>241.82</v>
      </c>
      <c r="K58">
        <v>253.47</v>
      </c>
    </row>
    <row r="59" spans="1:11" x14ac:dyDescent="0.25">
      <c r="A59" t="s">
        <v>210</v>
      </c>
      <c r="B59">
        <v>2</v>
      </c>
      <c r="C59" t="s">
        <v>196</v>
      </c>
      <c r="D59">
        <v>32407</v>
      </c>
      <c r="E59">
        <v>6782.8376894000003</v>
      </c>
      <c r="F59">
        <v>6541.1872234000002</v>
      </c>
      <c r="G59" t="s">
        <v>197</v>
      </c>
      <c r="H59">
        <v>6782.84</v>
      </c>
      <c r="I59">
        <v>36.3354</v>
      </c>
      <c r="J59">
        <v>6711.99</v>
      </c>
      <c r="K59">
        <v>6854.43</v>
      </c>
    </row>
    <row r="60" spans="1:11" x14ac:dyDescent="0.25">
      <c r="A60" t="s">
        <v>210</v>
      </c>
      <c r="B60">
        <v>2</v>
      </c>
      <c r="C60" t="s">
        <v>198</v>
      </c>
      <c r="D60">
        <v>98680</v>
      </c>
      <c r="E60">
        <v>1732.9397649</v>
      </c>
      <c r="F60">
        <v>2078.8653519</v>
      </c>
      <c r="G60" t="s">
        <v>199</v>
      </c>
      <c r="H60">
        <v>1734.09</v>
      </c>
      <c r="I60">
        <v>6.8483999999999998</v>
      </c>
      <c r="J60">
        <v>1720.72</v>
      </c>
      <c r="K60">
        <v>1747.56</v>
      </c>
    </row>
    <row r="61" spans="1:11" x14ac:dyDescent="0.25">
      <c r="A61" t="s">
        <v>211</v>
      </c>
      <c r="B61">
        <v>2</v>
      </c>
      <c r="C61" t="s">
        <v>196</v>
      </c>
      <c r="D61">
        <v>32407</v>
      </c>
      <c r="E61">
        <v>67589.543894999995</v>
      </c>
      <c r="F61">
        <v>66731.557264000003</v>
      </c>
      <c r="G61" t="s">
        <v>197</v>
      </c>
      <c r="H61">
        <v>67590</v>
      </c>
      <c r="I61">
        <v>370.69</v>
      </c>
      <c r="J61">
        <v>66867</v>
      </c>
      <c r="K61">
        <v>68320</v>
      </c>
    </row>
    <row r="62" spans="1:11" x14ac:dyDescent="0.25">
      <c r="A62" t="s">
        <v>211</v>
      </c>
      <c r="B62">
        <v>2</v>
      </c>
      <c r="C62" t="s">
        <v>198</v>
      </c>
      <c r="D62">
        <v>98680</v>
      </c>
      <c r="E62">
        <v>12524.077088</v>
      </c>
      <c r="F62">
        <v>22848.874789000001</v>
      </c>
      <c r="G62" t="s">
        <v>199</v>
      </c>
      <c r="H62">
        <v>12589</v>
      </c>
      <c r="I62">
        <v>76.731899999999996</v>
      </c>
      <c r="J62">
        <v>12439</v>
      </c>
      <c r="K62">
        <v>12740</v>
      </c>
    </row>
    <row r="63" spans="1:11" x14ac:dyDescent="0.25">
      <c r="A63" t="s">
        <v>212</v>
      </c>
      <c r="B63">
        <v>2</v>
      </c>
      <c r="C63" t="s">
        <v>196</v>
      </c>
      <c r="D63">
        <v>32407</v>
      </c>
      <c r="E63">
        <v>63752.116116999998</v>
      </c>
      <c r="F63">
        <v>66073.189073000001</v>
      </c>
      <c r="G63" t="s">
        <v>197</v>
      </c>
      <c r="H63">
        <v>63752</v>
      </c>
      <c r="I63">
        <v>367.03</v>
      </c>
      <c r="J63">
        <v>63037</v>
      </c>
      <c r="K63">
        <v>64476</v>
      </c>
    </row>
    <row r="64" spans="1:11" x14ac:dyDescent="0.25">
      <c r="A64" t="s">
        <v>212</v>
      </c>
      <c r="B64">
        <v>2</v>
      </c>
      <c r="C64" t="s">
        <v>198</v>
      </c>
      <c r="D64">
        <v>98680</v>
      </c>
      <c r="E64">
        <v>10279.781192</v>
      </c>
      <c r="F64">
        <v>21809.273639999999</v>
      </c>
      <c r="G64" t="s">
        <v>199</v>
      </c>
      <c r="H64">
        <v>10336</v>
      </c>
      <c r="I64">
        <v>73.054900000000004</v>
      </c>
      <c r="J64">
        <v>10194</v>
      </c>
      <c r="K64">
        <v>10480</v>
      </c>
    </row>
    <row r="65" spans="1:11" x14ac:dyDescent="0.25">
      <c r="A65" t="s">
        <v>213</v>
      </c>
      <c r="B65">
        <v>2</v>
      </c>
      <c r="C65" t="s">
        <v>196</v>
      </c>
      <c r="D65">
        <v>32407</v>
      </c>
      <c r="E65">
        <v>8181.5138704999999</v>
      </c>
      <c r="F65">
        <v>7370.8743858999997</v>
      </c>
      <c r="G65" t="s">
        <v>197</v>
      </c>
      <c r="H65">
        <v>8181.51</v>
      </c>
      <c r="I65">
        <v>40.944200000000002</v>
      </c>
      <c r="J65">
        <v>8101.66</v>
      </c>
      <c r="K65">
        <v>8262.16</v>
      </c>
    </row>
    <row r="66" spans="1:11" x14ac:dyDescent="0.25">
      <c r="A66" t="s">
        <v>213</v>
      </c>
      <c r="B66">
        <v>2</v>
      </c>
      <c r="C66" t="s">
        <v>198</v>
      </c>
      <c r="D66">
        <v>98680</v>
      </c>
      <c r="E66">
        <v>2111.6184941000001</v>
      </c>
      <c r="F66">
        <v>2411.7231849999998</v>
      </c>
      <c r="G66" t="s">
        <v>199</v>
      </c>
      <c r="H66">
        <v>2113.7399999999998</v>
      </c>
      <c r="I66">
        <v>7.9821</v>
      </c>
      <c r="J66">
        <v>2098.16</v>
      </c>
      <c r="K66">
        <v>2129.4499999999998</v>
      </c>
    </row>
    <row r="68" spans="1:11" x14ac:dyDescent="0.25">
      <c r="A68" s="69" t="s">
        <v>214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1C0F2-EF42-485E-B232-E3E222D5D76C}">
  <dimension ref="A1:K68"/>
  <sheetViews>
    <sheetView workbookViewId="0">
      <pane ySplit="6" topLeftCell="A7" activePane="bottomLeft" state="frozen"/>
      <selection activeCell="H10" sqref="H10:I10"/>
      <selection pane="bottomLeft"/>
    </sheetView>
  </sheetViews>
  <sheetFormatPr defaultRowHeight="15" x14ac:dyDescent="0.25"/>
  <cols>
    <col min="1" max="1" width="21.5703125" customWidth="1"/>
    <col min="3" max="3" width="11.5703125" bestFit="1" customWidth="1"/>
    <col min="4" max="4" width="12.28515625" bestFit="1" customWidth="1"/>
    <col min="5" max="5" width="16" bestFit="1" customWidth="1"/>
    <col min="6" max="6" width="17.42578125" bestFit="1" customWidth="1"/>
    <col min="7" max="7" width="8.140625" bestFit="1" customWidth="1"/>
    <col min="8" max="8" width="8" bestFit="1" customWidth="1"/>
    <col min="10" max="11" width="9.28515625" bestFit="1" customWidth="1"/>
  </cols>
  <sheetData>
    <row r="1" spans="1:11" x14ac:dyDescent="0.25">
      <c r="A1" s="68" t="str">
        <f>'Methods - Data Sources'!A1</f>
        <v>ICES Data &amp; Analytic Services - Third Party Research</v>
      </c>
    </row>
    <row r="2" spans="1:11" x14ac:dyDescent="0.25">
      <c r="A2" s="68" t="str">
        <f>'Methods - Data Sources'!A2</f>
        <v>2018 0970 154 000</v>
      </c>
    </row>
    <row r="4" spans="1:11" x14ac:dyDescent="0.25">
      <c r="A4" s="27" t="s">
        <v>215</v>
      </c>
    </row>
    <row r="6" spans="1:11" x14ac:dyDescent="0.25">
      <c r="A6" s="28" t="s">
        <v>184</v>
      </c>
      <c r="B6" s="28" t="s">
        <v>185</v>
      </c>
      <c r="C6" s="28" t="s">
        <v>186</v>
      </c>
      <c r="D6" s="28" t="s">
        <v>187</v>
      </c>
      <c r="E6" s="28" t="s">
        <v>188</v>
      </c>
      <c r="F6" s="28" t="s">
        <v>189</v>
      </c>
      <c r="G6" s="28" t="s">
        <v>190</v>
      </c>
      <c r="H6" s="28" t="s">
        <v>191</v>
      </c>
      <c r="I6" s="28" t="s">
        <v>192</v>
      </c>
      <c r="J6" s="28" t="s">
        <v>193</v>
      </c>
      <c r="K6" s="28" t="s">
        <v>194</v>
      </c>
    </row>
    <row r="7" spans="1:11" x14ac:dyDescent="0.25">
      <c r="A7" t="s">
        <v>195</v>
      </c>
      <c r="B7">
        <v>1</v>
      </c>
      <c r="C7" t="s">
        <v>196</v>
      </c>
      <c r="D7">
        <v>16980</v>
      </c>
      <c r="E7">
        <v>534.79110718000004</v>
      </c>
      <c r="F7">
        <v>846.55117932999997</v>
      </c>
      <c r="G7" t="s">
        <v>197</v>
      </c>
      <c r="H7">
        <v>534.79</v>
      </c>
      <c r="I7">
        <v>6.4964000000000004</v>
      </c>
      <c r="J7">
        <v>522.21</v>
      </c>
      <c r="K7">
        <v>547.67999999999995</v>
      </c>
    </row>
    <row r="8" spans="1:11" x14ac:dyDescent="0.25">
      <c r="A8" t="s">
        <v>195</v>
      </c>
      <c r="B8">
        <v>1</v>
      </c>
      <c r="C8" t="s">
        <v>216</v>
      </c>
      <c r="D8">
        <v>39837</v>
      </c>
      <c r="E8">
        <v>244.76100108</v>
      </c>
      <c r="F8">
        <v>517.46649435999996</v>
      </c>
      <c r="G8" t="s">
        <v>199</v>
      </c>
      <c r="H8">
        <v>245.54</v>
      </c>
      <c r="I8">
        <v>2.6661000000000001</v>
      </c>
      <c r="J8">
        <v>240.37</v>
      </c>
      <c r="K8">
        <v>250.82</v>
      </c>
    </row>
    <row r="9" spans="1:11" x14ac:dyDescent="0.25">
      <c r="A9" t="s">
        <v>200</v>
      </c>
      <c r="B9">
        <v>1</v>
      </c>
      <c r="C9" t="s">
        <v>196</v>
      </c>
      <c r="D9">
        <v>16980</v>
      </c>
      <c r="E9">
        <v>6217.1820377000004</v>
      </c>
      <c r="F9">
        <v>21908.064917</v>
      </c>
      <c r="G9" s="69"/>
      <c r="H9" s="69"/>
      <c r="I9" s="69"/>
      <c r="J9" s="69"/>
      <c r="K9" s="69"/>
    </row>
    <row r="10" spans="1:11" x14ac:dyDescent="0.25">
      <c r="A10" t="s">
        <v>200</v>
      </c>
      <c r="B10">
        <v>1</v>
      </c>
      <c r="C10" t="s">
        <v>216</v>
      </c>
      <c r="D10">
        <v>39837</v>
      </c>
      <c r="E10">
        <v>809.58794588000001</v>
      </c>
      <c r="F10">
        <v>5199.3858809000003</v>
      </c>
      <c r="G10" s="69"/>
      <c r="H10" s="69"/>
      <c r="I10" s="69"/>
      <c r="J10" s="69"/>
      <c r="K10" s="69"/>
    </row>
    <row r="11" spans="1:11" x14ac:dyDescent="0.25">
      <c r="A11" t="s">
        <v>201</v>
      </c>
      <c r="B11">
        <v>1</v>
      </c>
      <c r="C11" t="s">
        <v>196</v>
      </c>
      <c r="D11">
        <v>16980</v>
      </c>
      <c r="E11">
        <v>3178.1480565000002</v>
      </c>
      <c r="F11">
        <v>11500.733835999999</v>
      </c>
      <c r="G11" s="69"/>
      <c r="H11" s="69"/>
      <c r="I11" s="69"/>
      <c r="J11" s="69"/>
      <c r="K11" s="69"/>
    </row>
    <row r="12" spans="1:11" x14ac:dyDescent="0.25">
      <c r="A12" t="s">
        <v>201</v>
      </c>
      <c r="B12">
        <v>1</v>
      </c>
      <c r="C12" t="s">
        <v>216</v>
      </c>
      <c r="D12">
        <v>39837</v>
      </c>
      <c r="E12">
        <v>1013.2974622</v>
      </c>
      <c r="F12">
        <v>6739.1849836000001</v>
      </c>
      <c r="G12" s="69"/>
      <c r="H12" s="69"/>
      <c r="I12" s="69"/>
      <c r="J12" s="69"/>
      <c r="K12" s="69"/>
    </row>
    <row r="13" spans="1:11" x14ac:dyDescent="0.25">
      <c r="A13" t="s">
        <v>202</v>
      </c>
      <c r="B13">
        <v>1</v>
      </c>
      <c r="C13" t="s">
        <v>196</v>
      </c>
      <c r="D13">
        <v>16980</v>
      </c>
      <c r="E13">
        <v>563.81531213000005</v>
      </c>
      <c r="F13">
        <v>4464.9316517999996</v>
      </c>
      <c r="G13" s="69"/>
      <c r="H13" s="69"/>
      <c r="I13" s="69"/>
      <c r="J13" s="69"/>
      <c r="K13" s="69"/>
    </row>
    <row r="14" spans="1:11" x14ac:dyDescent="0.25">
      <c r="A14" t="s">
        <v>202</v>
      </c>
      <c r="B14">
        <v>1</v>
      </c>
      <c r="C14" t="s">
        <v>216</v>
      </c>
      <c r="D14">
        <v>39837</v>
      </c>
      <c r="E14">
        <v>103.28486081</v>
      </c>
      <c r="F14">
        <v>1709.3143677999999</v>
      </c>
      <c r="G14" s="69"/>
      <c r="H14" s="69"/>
      <c r="I14" s="69"/>
      <c r="J14" s="69"/>
      <c r="K14" s="69"/>
    </row>
    <row r="15" spans="1:11" x14ac:dyDescent="0.25">
      <c r="A15" t="s">
        <v>203</v>
      </c>
      <c r="B15">
        <v>1</v>
      </c>
      <c r="C15" t="s">
        <v>196</v>
      </c>
      <c r="D15">
        <v>16980</v>
      </c>
      <c r="E15">
        <v>1472.4085984000001</v>
      </c>
      <c r="F15">
        <v>10704.049150000001</v>
      </c>
      <c r="G15" s="69"/>
      <c r="H15" s="69"/>
      <c r="I15" s="69"/>
      <c r="J15" s="69"/>
      <c r="K15" s="69"/>
    </row>
    <row r="16" spans="1:11" x14ac:dyDescent="0.25">
      <c r="A16" t="s">
        <v>203</v>
      </c>
      <c r="B16">
        <v>1</v>
      </c>
      <c r="C16" t="s">
        <v>216</v>
      </c>
      <c r="D16">
        <v>39837</v>
      </c>
      <c r="E16">
        <v>1.011873384</v>
      </c>
      <c r="F16">
        <v>1.6757379860999999</v>
      </c>
      <c r="G16" s="69"/>
      <c r="H16" s="69"/>
      <c r="I16" s="69"/>
      <c r="J16" s="69"/>
      <c r="K16" s="69"/>
    </row>
    <row r="17" spans="1:11" x14ac:dyDescent="0.25">
      <c r="A17" t="s">
        <v>204</v>
      </c>
      <c r="B17">
        <v>1</v>
      </c>
      <c r="C17" t="s">
        <v>196</v>
      </c>
      <c r="D17">
        <v>16980</v>
      </c>
      <c r="E17">
        <v>509.58898704000001</v>
      </c>
      <c r="F17">
        <v>854.51605987999994</v>
      </c>
      <c r="G17" t="s">
        <v>197</v>
      </c>
      <c r="H17">
        <v>509.59</v>
      </c>
      <c r="I17">
        <v>6.5575000000000001</v>
      </c>
      <c r="J17">
        <v>496.9</v>
      </c>
      <c r="K17">
        <v>522.6</v>
      </c>
    </row>
    <row r="18" spans="1:11" x14ac:dyDescent="0.25">
      <c r="A18" t="s">
        <v>204</v>
      </c>
      <c r="B18">
        <v>1</v>
      </c>
      <c r="C18" t="s">
        <v>216</v>
      </c>
      <c r="D18">
        <v>39837</v>
      </c>
      <c r="E18">
        <v>123.19878505</v>
      </c>
      <c r="F18">
        <v>360.85644021000002</v>
      </c>
      <c r="G18" t="s">
        <v>199</v>
      </c>
      <c r="H18">
        <v>124.1</v>
      </c>
      <c r="I18">
        <v>1.8647</v>
      </c>
      <c r="J18">
        <v>120.5</v>
      </c>
      <c r="K18">
        <v>127.81</v>
      </c>
    </row>
    <row r="19" spans="1:11" x14ac:dyDescent="0.25">
      <c r="A19" t="s">
        <v>205</v>
      </c>
      <c r="B19">
        <v>1</v>
      </c>
      <c r="C19" t="s">
        <v>196</v>
      </c>
      <c r="D19">
        <v>16980</v>
      </c>
      <c r="E19">
        <v>636.57514722999997</v>
      </c>
      <c r="F19">
        <v>4537.8886289000002</v>
      </c>
      <c r="G19" s="69"/>
      <c r="H19" s="69"/>
      <c r="I19" s="69"/>
      <c r="J19" s="69"/>
      <c r="K19" s="69"/>
    </row>
    <row r="20" spans="1:11" x14ac:dyDescent="0.25">
      <c r="A20" t="s">
        <v>205</v>
      </c>
      <c r="B20">
        <v>1</v>
      </c>
      <c r="C20" t="s">
        <v>216</v>
      </c>
      <c r="D20">
        <v>39837</v>
      </c>
      <c r="E20">
        <v>107.13482440999999</v>
      </c>
      <c r="F20">
        <v>1694.99872</v>
      </c>
      <c r="G20" s="69"/>
      <c r="H20" s="69"/>
      <c r="I20" s="69"/>
      <c r="J20" s="69"/>
      <c r="K20" s="69"/>
    </row>
    <row r="21" spans="1:11" x14ac:dyDescent="0.25">
      <c r="A21" t="s">
        <v>206</v>
      </c>
      <c r="B21">
        <v>1</v>
      </c>
      <c r="C21" t="s">
        <v>196</v>
      </c>
      <c r="D21">
        <v>16980</v>
      </c>
      <c r="E21">
        <v>3200.6459952999999</v>
      </c>
      <c r="F21">
        <v>6076.1085690999998</v>
      </c>
      <c r="G21" t="s">
        <v>197</v>
      </c>
      <c r="H21">
        <v>3200.65</v>
      </c>
      <c r="I21">
        <v>46.627699999999997</v>
      </c>
      <c r="J21">
        <v>3110.55</v>
      </c>
      <c r="K21">
        <v>3293.35</v>
      </c>
    </row>
    <row r="22" spans="1:11" x14ac:dyDescent="0.25">
      <c r="A22" t="s">
        <v>206</v>
      </c>
      <c r="B22">
        <v>1</v>
      </c>
      <c r="C22" t="s">
        <v>216</v>
      </c>
      <c r="D22">
        <v>39837</v>
      </c>
      <c r="E22">
        <v>1260.9840098</v>
      </c>
      <c r="F22">
        <v>2587.7844663999999</v>
      </c>
      <c r="G22" t="s">
        <v>199</v>
      </c>
      <c r="H22">
        <v>1274.76</v>
      </c>
      <c r="I22">
        <v>13.800700000000001</v>
      </c>
      <c r="J22">
        <v>1247.99</v>
      </c>
      <c r="K22">
        <v>1302.0899999999999</v>
      </c>
    </row>
    <row r="23" spans="1:11" x14ac:dyDescent="0.25">
      <c r="A23" t="s">
        <v>207</v>
      </c>
      <c r="B23">
        <v>1</v>
      </c>
      <c r="C23" t="s">
        <v>196</v>
      </c>
      <c r="D23">
        <v>16980</v>
      </c>
      <c r="E23">
        <v>170.47473497999999</v>
      </c>
      <c r="F23">
        <v>4695.5442869999997</v>
      </c>
      <c r="G23" s="69"/>
      <c r="H23" s="69"/>
      <c r="I23" s="69"/>
      <c r="J23" s="69"/>
      <c r="K23" s="69"/>
    </row>
    <row r="24" spans="1:11" x14ac:dyDescent="0.25">
      <c r="A24" t="s">
        <v>207</v>
      </c>
      <c r="B24">
        <v>1</v>
      </c>
      <c r="C24" t="s">
        <v>216</v>
      </c>
      <c r="D24">
        <v>39837</v>
      </c>
      <c r="E24">
        <v>121.73514572000001</v>
      </c>
      <c r="F24">
        <v>5065.0018391000003</v>
      </c>
      <c r="G24" s="69"/>
      <c r="H24" s="69"/>
      <c r="I24" s="69"/>
      <c r="J24" s="69"/>
      <c r="K24" s="69"/>
    </row>
    <row r="25" spans="1:11" x14ac:dyDescent="0.25">
      <c r="A25" t="s">
        <v>208</v>
      </c>
      <c r="B25">
        <v>1</v>
      </c>
      <c r="C25" t="s">
        <v>196</v>
      </c>
      <c r="D25">
        <v>16980</v>
      </c>
      <c r="E25">
        <v>913.86672555999996</v>
      </c>
      <c r="F25">
        <v>1561.8307434999999</v>
      </c>
      <c r="G25" t="s">
        <v>197</v>
      </c>
      <c r="H25">
        <v>913.87</v>
      </c>
      <c r="I25">
        <v>11.9854</v>
      </c>
      <c r="J25">
        <v>890.68</v>
      </c>
      <c r="K25">
        <v>937.66</v>
      </c>
    </row>
    <row r="26" spans="1:11" x14ac:dyDescent="0.25">
      <c r="A26" t="s">
        <v>208</v>
      </c>
      <c r="B26">
        <v>1</v>
      </c>
      <c r="C26" t="s">
        <v>216</v>
      </c>
      <c r="D26">
        <v>39837</v>
      </c>
      <c r="E26">
        <v>292.08070386999998</v>
      </c>
      <c r="F26">
        <v>726.33021260999999</v>
      </c>
      <c r="G26" t="s">
        <v>199</v>
      </c>
      <c r="H26">
        <v>295.08999999999997</v>
      </c>
      <c r="I26">
        <v>3.8224</v>
      </c>
      <c r="J26">
        <v>287.69</v>
      </c>
      <c r="K26">
        <v>302.68</v>
      </c>
    </row>
    <row r="27" spans="1:11" x14ac:dyDescent="0.25">
      <c r="A27" t="s">
        <v>209</v>
      </c>
      <c r="B27">
        <v>1</v>
      </c>
      <c r="C27" t="s">
        <v>196</v>
      </c>
      <c r="D27">
        <v>16980</v>
      </c>
      <c r="E27">
        <v>381.49734982000001</v>
      </c>
      <c r="F27">
        <v>1351.0950585999999</v>
      </c>
      <c r="G27" t="s">
        <v>197</v>
      </c>
      <c r="H27">
        <v>381.5</v>
      </c>
      <c r="I27">
        <v>10.3682</v>
      </c>
      <c r="J27">
        <v>361.71</v>
      </c>
      <c r="K27">
        <v>402.37</v>
      </c>
    </row>
    <row r="28" spans="1:11" x14ac:dyDescent="0.25">
      <c r="A28" t="s">
        <v>209</v>
      </c>
      <c r="B28">
        <v>1</v>
      </c>
      <c r="C28" t="s">
        <v>216</v>
      </c>
      <c r="D28">
        <v>39837</v>
      </c>
      <c r="E28">
        <v>169.21859076000001</v>
      </c>
      <c r="F28">
        <v>660.99593920999996</v>
      </c>
      <c r="G28" t="s">
        <v>199</v>
      </c>
      <c r="H28">
        <v>169.55</v>
      </c>
      <c r="I28">
        <v>3.3864000000000001</v>
      </c>
      <c r="J28">
        <v>163.04</v>
      </c>
      <c r="K28">
        <v>176.32</v>
      </c>
    </row>
    <row r="29" spans="1:11" x14ac:dyDescent="0.25">
      <c r="A29" t="s">
        <v>210</v>
      </c>
      <c r="B29">
        <v>1</v>
      </c>
      <c r="C29" t="s">
        <v>196</v>
      </c>
      <c r="D29">
        <v>16980</v>
      </c>
      <c r="E29">
        <v>2950.1830977999998</v>
      </c>
      <c r="F29">
        <v>3667.8718993000002</v>
      </c>
      <c r="G29" t="s">
        <v>197</v>
      </c>
      <c r="H29">
        <v>2950.18</v>
      </c>
      <c r="I29">
        <v>28.146999999999998</v>
      </c>
      <c r="J29">
        <v>2895.53</v>
      </c>
      <c r="K29">
        <v>3005.87</v>
      </c>
    </row>
    <row r="30" spans="1:11" x14ac:dyDescent="0.25">
      <c r="A30" t="s">
        <v>210</v>
      </c>
      <c r="B30">
        <v>1</v>
      </c>
      <c r="C30" t="s">
        <v>216</v>
      </c>
      <c r="D30">
        <v>39837</v>
      </c>
      <c r="E30">
        <v>1053.9405829</v>
      </c>
      <c r="F30">
        <v>1402.9960558</v>
      </c>
      <c r="G30" t="s">
        <v>199</v>
      </c>
      <c r="H30">
        <v>1060.94</v>
      </c>
      <c r="I30">
        <v>7.4981</v>
      </c>
      <c r="J30">
        <v>1046.3399999999999</v>
      </c>
      <c r="K30">
        <v>1075.73</v>
      </c>
    </row>
    <row r="31" spans="1:11" x14ac:dyDescent="0.25">
      <c r="A31" t="s">
        <v>211</v>
      </c>
      <c r="B31">
        <v>1</v>
      </c>
      <c r="C31" t="s">
        <v>196</v>
      </c>
      <c r="D31">
        <v>16980</v>
      </c>
      <c r="E31">
        <v>23654.138750999999</v>
      </c>
      <c r="F31">
        <v>38985.755272000002</v>
      </c>
      <c r="G31" t="s">
        <v>197</v>
      </c>
      <c r="H31">
        <v>23654</v>
      </c>
      <c r="I31">
        <v>299.17</v>
      </c>
      <c r="J31">
        <v>23075</v>
      </c>
      <c r="K31">
        <v>24248</v>
      </c>
    </row>
    <row r="32" spans="1:11" x14ac:dyDescent="0.25">
      <c r="A32" t="s">
        <v>211</v>
      </c>
      <c r="B32">
        <v>1</v>
      </c>
      <c r="C32" t="s">
        <v>216</v>
      </c>
      <c r="D32">
        <v>39837</v>
      </c>
      <c r="E32">
        <v>5808.9245927000002</v>
      </c>
      <c r="F32">
        <v>14405.666657</v>
      </c>
      <c r="G32" t="s">
        <v>199</v>
      </c>
      <c r="H32">
        <v>5887.49</v>
      </c>
      <c r="I32">
        <v>75.2744</v>
      </c>
      <c r="J32">
        <v>5741.79</v>
      </c>
      <c r="K32">
        <v>6036.89</v>
      </c>
    </row>
    <row r="33" spans="1:11" x14ac:dyDescent="0.25">
      <c r="A33" t="s">
        <v>212</v>
      </c>
      <c r="B33">
        <v>1</v>
      </c>
      <c r="C33" t="s">
        <v>196</v>
      </c>
      <c r="D33">
        <v>16980</v>
      </c>
      <c r="E33">
        <v>20453.540342</v>
      </c>
      <c r="F33">
        <v>37913.450588</v>
      </c>
      <c r="G33" t="s">
        <v>197</v>
      </c>
      <c r="H33">
        <v>20454</v>
      </c>
      <c r="I33">
        <v>290.95</v>
      </c>
      <c r="J33">
        <v>19891</v>
      </c>
      <c r="K33">
        <v>21032</v>
      </c>
    </row>
    <row r="34" spans="1:11" x14ac:dyDescent="0.25">
      <c r="A34" t="s">
        <v>212</v>
      </c>
      <c r="B34">
        <v>1</v>
      </c>
      <c r="C34" t="s">
        <v>216</v>
      </c>
      <c r="D34">
        <v>39837</v>
      </c>
      <c r="E34">
        <v>4548.2210759</v>
      </c>
      <c r="F34">
        <v>13681.322998</v>
      </c>
      <c r="G34" t="s">
        <v>199</v>
      </c>
      <c r="H34">
        <v>4600.6899999999996</v>
      </c>
      <c r="I34">
        <v>70.6738</v>
      </c>
      <c r="J34">
        <v>4464.24</v>
      </c>
      <c r="K34">
        <v>4741.32</v>
      </c>
    </row>
    <row r="35" spans="1:11" x14ac:dyDescent="0.25">
      <c r="A35" t="s">
        <v>213</v>
      </c>
      <c r="B35">
        <v>1</v>
      </c>
      <c r="C35" t="s">
        <v>196</v>
      </c>
      <c r="D35">
        <v>16980</v>
      </c>
      <c r="E35">
        <v>3484.8765607</v>
      </c>
      <c r="F35">
        <v>3996.4946513</v>
      </c>
      <c r="G35" t="s">
        <v>197</v>
      </c>
      <c r="H35">
        <v>3484.88</v>
      </c>
      <c r="I35">
        <v>30.668900000000001</v>
      </c>
      <c r="J35">
        <v>3425.28</v>
      </c>
      <c r="K35">
        <v>3545.51</v>
      </c>
    </row>
    <row r="36" spans="1:11" x14ac:dyDescent="0.25">
      <c r="A36" t="s">
        <v>213</v>
      </c>
      <c r="B36">
        <v>1</v>
      </c>
      <c r="C36" t="s">
        <v>216</v>
      </c>
      <c r="D36">
        <v>39837</v>
      </c>
      <c r="E36">
        <v>1298.4235510000001</v>
      </c>
      <c r="F36">
        <v>1624.6497161</v>
      </c>
      <c r="G36" t="s">
        <v>199</v>
      </c>
      <c r="H36">
        <v>1307.28</v>
      </c>
      <c r="I36">
        <v>8.6838999999999995</v>
      </c>
      <c r="J36">
        <v>1290.3699999999999</v>
      </c>
      <c r="K36">
        <v>1324.41</v>
      </c>
    </row>
    <row r="37" spans="1:11" x14ac:dyDescent="0.25">
      <c r="A37" t="s">
        <v>195</v>
      </c>
      <c r="B37">
        <v>2</v>
      </c>
      <c r="C37" t="s">
        <v>196</v>
      </c>
      <c r="D37">
        <v>16980</v>
      </c>
      <c r="E37">
        <v>1354.8437574</v>
      </c>
      <c r="F37">
        <v>3824.8485556000001</v>
      </c>
      <c r="G37" t="s">
        <v>197</v>
      </c>
      <c r="H37">
        <v>1354.84</v>
      </c>
      <c r="I37">
        <v>29.351700000000001</v>
      </c>
      <c r="J37">
        <v>1298.52</v>
      </c>
      <c r="K37">
        <v>1413.61</v>
      </c>
    </row>
    <row r="38" spans="1:11" x14ac:dyDescent="0.25">
      <c r="A38" t="s">
        <v>195</v>
      </c>
      <c r="B38">
        <v>2</v>
      </c>
      <c r="C38" t="s">
        <v>216</v>
      </c>
      <c r="D38">
        <v>39837</v>
      </c>
      <c r="E38">
        <v>245.97037929999999</v>
      </c>
      <c r="F38">
        <v>493.22632246000001</v>
      </c>
      <c r="G38" t="s">
        <v>199</v>
      </c>
      <c r="H38">
        <v>246.31</v>
      </c>
      <c r="I38">
        <v>2.5251999999999999</v>
      </c>
      <c r="J38">
        <v>241.41</v>
      </c>
      <c r="K38">
        <v>251.31</v>
      </c>
    </row>
    <row r="39" spans="1:11" x14ac:dyDescent="0.25">
      <c r="A39" t="s">
        <v>200</v>
      </c>
      <c r="B39">
        <v>2</v>
      </c>
      <c r="C39" t="s">
        <v>196</v>
      </c>
      <c r="D39">
        <v>16980</v>
      </c>
      <c r="E39">
        <v>34796.568669</v>
      </c>
      <c r="F39">
        <v>54245.253620000003</v>
      </c>
      <c r="G39" s="69"/>
      <c r="H39" s="69"/>
      <c r="I39" s="69"/>
      <c r="J39" s="69"/>
      <c r="K39" s="69"/>
    </row>
    <row r="40" spans="1:11" x14ac:dyDescent="0.25">
      <c r="A40" t="s">
        <v>200</v>
      </c>
      <c r="B40">
        <v>2</v>
      </c>
      <c r="C40" t="s">
        <v>216</v>
      </c>
      <c r="D40">
        <v>39837</v>
      </c>
      <c r="E40">
        <v>983.72327232999999</v>
      </c>
      <c r="F40">
        <v>6900.919382</v>
      </c>
      <c r="G40" s="69"/>
      <c r="H40" s="69"/>
      <c r="I40" s="69"/>
      <c r="J40" s="69"/>
      <c r="K40" s="69"/>
    </row>
    <row r="41" spans="1:11" x14ac:dyDescent="0.25">
      <c r="A41" t="s">
        <v>201</v>
      </c>
      <c r="B41">
        <v>2</v>
      </c>
      <c r="C41" t="s">
        <v>196</v>
      </c>
      <c r="D41">
        <v>16980</v>
      </c>
      <c r="E41">
        <v>4650.5759128</v>
      </c>
      <c r="F41">
        <v>13626.939829999999</v>
      </c>
      <c r="G41" s="69"/>
      <c r="H41" s="69"/>
      <c r="I41" s="69"/>
      <c r="J41" s="69"/>
      <c r="K41" s="69"/>
    </row>
    <row r="42" spans="1:11" x14ac:dyDescent="0.25">
      <c r="A42" t="s">
        <v>201</v>
      </c>
      <c r="B42">
        <v>2</v>
      </c>
      <c r="C42" t="s">
        <v>216</v>
      </c>
      <c r="D42">
        <v>39837</v>
      </c>
      <c r="E42">
        <v>1207.7778949000001</v>
      </c>
      <c r="F42">
        <v>7382.9645903000001</v>
      </c>
      <c r="G42" s="69"/>
      <c r="H42" s="69"/>
      <c r="I42" s="69"/>
      <c r="J42" s="69"/>
      <c r="K42" s="69"/>
    </row>
    <row r="43" spans="1:11" x14ac:dyDescent="0.25">
      <c r="A43" t="s">
        <v>202</v>
      </c>
      <c r="B43">
        <v>2</v>
      </c>
      <c r="C43" t="s">
        <v>196</v>
      </c>
      <c r="D43">
        <v>16980</v>
      </c>
      <c r="E43">
        <v>1256.2636041999999</v>
      </c>
      <c r="F43">
        <v>6345.5330102999997</v>
      </c>
      <c r="G43" s="69"/>
      <c r="H43" s="69"/>
      <c r="I43" s="69"/>
      <c r="J43" s="69"/>
      <c r="K43" s="69"/>
    </row>
    <row r="44" spans="1:11" x14ac:dyDescent="0.25">
      <c r="A44" t="s">
        <v>202</v>
      </c>
      <c r="B44">
        <v>2</v>
      </c>
      <c r="C44" t="s">
        <v>216</v>
      </c>
      <c r="D44">
        <v>39837</v>
      </c>
      <c r="E44">
        <v>139.18666064000001</v>
      </c>
      <c r="F44">
        <v>1913.2418723999999</v>
      </c>
      <c r="G44" s="69"/>
      <c r="H44" s="69"/>
      <c r="I44" s="69"/>
      <c r="J44" s="69"/>
      <c r="K44" s="69"/>
    </row>
    <row r="45" spans="1:11" x14ac:dyDescent="0.25">
      <c r="A45" t="s">
        <v>203</v>
      </c>
      <c r="B45">
        <v>2</v>
      </c>
      <c r="C45" t="s">
        <v>196</v>
      </c>
      <c r="D45">
        <v>16980</v>
      </c>
      <c r="E45">
        <v>2064.5653121</v>
      </c>
      <c r="F45">
        <v>12409.902427000001</v>
      </c>
      <c r="G45" s="69"/>
      <c r="H45" s="69"/>
      <c r="I45" s="69"/>
      <c r="J45" s="69"/>
      <c r="K45" s="69"/>
    </row>
    <row r="46" spans="1:11" x14ac:dyDescent="0.25">
      <c r="A46" t="s">
        <v>203</v>
      </c>
      <c r="B46">
        <v>2</v>
      </c>
      <c r="C46" t="s">
        <v>216</v>
      </c>
      <c r="D46">
        <v>39837</v>
      </c>
      <c r="E46">
        <v>3.6343600171000001</v>
      </c>
      <c r="F46">
        <v>383.60156799999999</v>
      </c>
      <c r="G46" s="69"/>
      <c r="H46" s="69"/>
      <c r="I46" s="69"/>
      <c r="J46" s="69"/>
      <c r="K46" s="69"/>
    </row>
    <row r="47" spans="1:11" x14ac:dyDescent="0.25">
      <c r="A47" t="s">
        <v>204</v>
      </c>
      <c r="B47">
        <v>2</v>
      </c>
      <c r="C47" t="s">
        <v>196</v>
      </c>
      <c r="D47">
        <v>16980</v>
      </c>
      <c r="E47">
        <v>1568.1223792999999</v>
      </c>
      <c r="F47">
        <v>1278.6549067999999</v>
      </c>
      <c r="G47" t="s">
        <v>197</v>
      </c>
      <c r="H47">
        <v>1568.12</v>
      </c>
      <c r="I47">
        <v>9.8123000000000005</v>
      </c>
      <c r="J47">
        <v>1549.01</v>
      </c>
      <c r="K47">
        <v>1587.47</v>
      </c>
    </row>
    <row r="48" spans="1:11" x14ac:dyDescent="0.25">
      <c r="A48" t="s">
        <v>204</v>
      </c>
      <c r="B48">
        <v>2</v>
      </c>
      <c r="C48" t="s">
        <v>216</v>
      </c>
      <c r="D48">
        <v>39837</v>
      </c>
      <c r="E48">
        <v>136.40123503000001</v>
      </c>
      <c r="F48">
        <v>384.45001692</v>
      </c>
      <c r="G48" t="s">
        <v>199</v>
      </c>
      <c r="H48">
        <v>137.21</v>
      </c>
      <c r="I48">
        <v>1.9878</v>
      </c>
      <c r="J48">
        <v>133.37</v>
      </c>
      <c r="K48">
        <v>141.16</v>
      </c>
    </row>
    <row r="49" spans="1:11" x14ac:dyDescent="0.25">
      <c r="A49" t="s">
        <v>205</v>
      </c>
      <c r="B49">
        <v>2</v>
      </c>
      <c r="C49" t="s">
        <v>196</v>
      </c>
      <c r="D49">
        <v>16980</v>
      </c>
      <c r="E49">
        <v>1591.6489988000001</v>
      </c>
      <c r="F49">
        <v>7058.9270004</v>
      </c>
      <c r="G49" s="69"/>
      <c r="H49" s="69"/>
      <c r="I49" s="69"/>
      <c r="J49" s="69"/>
      <c r="K49" s="69"/>
    </row>
    <row r="50" spans="1:11" x14ac:dyDescent="0.25">
      <c r="A50" t="s">
        <v>205</v>
      </c>
      <c r="B50">
        <v>2</v>
      </c>
      <c r="C50" t="s">
        <v>216</v>
      </c>
      <c r="D50">
        <v>39837</v>
      </c>
      <c r="E50">
        <v>117.87556794</v>
      </c>
      <c r="F50">
        <v>1858.5755643</v>
      </c>
      <c r="G50" s="69"/>
      <c r="H50" s="69"/>
      <c r="I50" s="69"/>
      <c r="J50" s="69"/>
      <c r="K50" s="69"/>
    </row>
    <row r="51" spans="1:11" x14ac:dyDescent="0.25">
      <c r="A51" t="s">
        <v>206</v>
      </c>
      <c r="B51">
        <v>2</v>
      </c>
      <c r="C51" t="s">
        <v>196</v>
      </c>
      <c r="D51">
        <v>16980</v>
      </c>
      <c r="E51">
        <v>3737.4126620000002</v>
      </c>
      <c r="F51">
        <v>8212.7118747000004</v>
      </c>
      <c r="G51" t="s">
        <v>197</v>
      </c>
      <c r="H51">
        <v>3737.41</v>
      </c>
      <c r="I51">
        <v>63.023899999999998</v>
      </c>
      <c r="J51">
        <v>3615.91</v>
      </c>
      <c r="K51">
        <v>3863</v>
      </c>
    </row>
    <row r="52" spans="1:11" x14ac:dyDescent="0.25">
      <c r="A52" t="s">
        <v>206</v>
      </c>
      <c r="B52">
        <v>2</v>
      </c>
      <c r="C52" t="s">
        <v>216</v>
      </c>
      <c r="D52">
        <v>39837</v>
      </c>
      <c r="E52">
        <v>1385.4340688</v>
      </c>
      <c r="F52">
        <v>2930.2469808999999</v>
      </c>
      <c r="G52" t="s">
        <v>199</v>
      </c>
      <c r="H52">
        <v>1395.14</v>
      </c>
      <c r="I52">
        <v>15.3933</v>
      </c>
      <c r="J52">
        <v>1365.29</v>
      </c>
      <c r="K52">
        <v>1425.64</v>
      </c>
    </row>
    <row r="53" spans="1:11" x14ac:dyDescent="0.25">
      <c r="A53" t="s">
        <v>207</v>
      </c>
      <c r="B53">
        <v>2</v>
      </c>
      <c r="C53" t="s">
        <v>196</v>
      </c>
      <c r="D53">
        <v>16980</v>
      </c>
      <c r="E53">
        <v>241.01136631</v>
      </c>
      <c r="F53">
        <v>5703.3913601000004</v>
      </c>
      <c r="G53" s="69"/>
      <c r="H53" s="69"/>
      <c r="I53" s="69"/>
      <c r="J53" s="69"/>
      <c r="K53" s="69"/>
    </row>
    <row r="54" spans="1:11" x14ac:dyDescent="0.25">
      <c r="A54" t="s">
        <v>207</v>
      </c>
      <c r="B54">
        <v>2</v>
      </c>
      <c r="C54" t="s">
        <v>216</v>
      </c>
      <c r="D54">
        <v>39837</v>
      </c>
      <c r="E54">
        <v>144.73971434000001</v>
      </c>
      <c r="F54">
        <v>5187.0102323999999</v>
      </c>
      <c r="G54" s="69"/>
      <c r="H54" s="69"/>
      <c r="I54" s="69"/>
      <c r="J54" s="69"/>
      <c r="K54" s="69"/>
    </row>
    <row r="55" spans="1:11" x14ac:dyDescent="0.25">
      <c r="A55" t="s">
        <v>208</v>
      </c>
      <c r="B55">
        <v>2</v>
      </c>
      <c r="C55" t="s">
        <v>196</v>
      </c>
      <c r="D55">
        <v>16980</v>
      </c>
      <c r="E55">
        <v>2082.1515900999998</v>
      </c>
      <c r="F55">
        <v>2380.4441751999998</v>
      </c>
      <c r="G55" t="s">
        <v>197</v>
      </c>
      <c r="H55">
        <v>2082.15</v>
      </c>
      <c r="I55">
        <v>18.267399999999999</v>
      </c>
      <c r="J55">
        <v>2046.65</v>
      </c>
      <c r="K55">
        <v>2118.2600000000002</v>
      </c>
    </row>
    <row r="56" spans="1:11" x14ac:dyDescent="0.25">
      <c r="A56" t="s">
        <v>208</v>
      </c>
      <c r="B56">
        <v>2</v>
      </c>
      <c r="C56" t="s">
        <v>216</v>
      </c>
      <c r="D56">
        <v>39837</v>
      </c>
      <c r="E56">
        <v>302.05364359999999</v>
      </c>
      <c r="F56">
        <v>736.06746841999995</v>
      </c>
      <c r="G56" t="s">
        <v>199</v>
      </c>
      <c r="H56">
        <v>303.35000000000002</v>
      </c>
      <c r="I56">
        <v>3.8311999999999999</v>
      </c>
      <c r="J56">
        <v>295.93</v>
      </c>
      <c r="K56">
        <v>310.95</v>
      </c>
    </row>
    <row r="57" spans="1:11" x14ac:dyDescent="0.25">
      <c r="A57" t="s">
        <v>209</v>
      </c>
      <c r="B57">
        <v>2</v>
      </c>
      <c r="C57" t="s">
        <v>196</v>
      </c>
      <c r="D57">
        <v>16980</v>
      </c>
      <c r="E57">
        <v>518.78998822000005</v>
      </c>
      <c r="F57">
        <v>1599.3831862</v>
      </c>
      <c r="G57" t="s">
        <v>197</v>
      </c>
      <c r="H57">
        <v>518.79</v>
      </c>
      <c r="I57">
        <v>12.2736</v>
      </c>
      <c r="J57">
        <v>495.28</v>
      </c>
      <c r="K57">
        <v>543.41</v>
      </c>
    </row>
    <row r="58" spans="1:11" x14ac:dyDescent="0.25">
      <c r="A58" t="s">
        <v>209</v>
      </c>
      <c r="B58">
        <v>2</v>
      </c>
      <c r="C58" t="s">
        <v>216</v>
      </c>
      <c r="D58">
        <v>39837</v>
      </c>
      <c r="E58">
        <v>174.18108792999999</v>
      </c>
      <c r="F58">
        <v>664.98944143000006</v>
      </c>
      <c r="G58" t="s">
        <v>199</v>
      </c>
      <c r="H58">
        <v>174.22</v>
      </c>
      <c r="I58">
        <v>3.4005999999999998</v>
      </c>
      <c r="J58">
        <v>167.68</v>
      </c>
      <c r="K58">
        <v>181.01</v>
      </c>
    </row>
    <row r="59" spans="1:11" x14ac:dyDescent="0.25">
      <c r="A59" t="s">
        <v>210</v>
      </c>
      <c r="B59">
        <v>2</v>
      </c>
      <c r="C59" t="s">
        <v>196</v>
      </c>
      <c r="D59">
        <v>16980</v>
      </c>
      <c r="E59">
        <v>7286.7909894000004</v>
      </c>
      <c r="F59">
        <v>7038.3393979000002</v>
      </c>
      <c r="G59" t="s">
        <v>197</v>
      </c>
      <c r="H59">
        <v>7286.79</v>
      </c>
      <c r="I59">
        <v>54.011800000000001</v>
      </c>
      <c r="J59">
        <v>7181.7</v>
      </c>
      <c r="K59">
        <v>7393.42</v>
      </c>
    </row>
    <row r="60" spans="1:11" x14ac:dyDescent="0.25">
      <c r="A60" t="s">
        <v>210</v>
      </c>
      <c r="B60">
        <v>2</v>
      </c>
      <c r="C60" t="s">
        <v>216</v>
      </c>
      <c r="D60">
        <v>39837</v>
      </c>
      <c r="E60">
        <v>1088.6468107999999</v>
      </c>
      <c r="F60">
        <v>1528.8103469</v>
      </c>
      <c r="G60" t="s">
        <v>199</v>
      </c>
      <c r="H60">
        <v>1091.04</v>
      </c>
      <c r="I60">
        <v>8.1135999999999999</v>
      </c>
      <c r="J60">
        <v>1075.25</v>
      </c>
      <c r="K60">
        <v>1107.06</v>
      </c>
    </row>
    <row r="61" spans="1:11" x14ac:dyDescent="0.25">
      <c r="A61" t="s">
        <v>211</v>
      </c>
      <c r="B61">
        <v>2</v>
      </c>
      <c r="C61" t="s">
        <v>196</v>
      </c>
      <c r="D61">
        <v>16980</v>
      </c>
      <c r="E61">
        <v>67694.803239000001</v>
      </c>
      <c r="F61">
        <v>70840.885829000006</v>
      </c>
      <c r="G61" t="s">
        <v>197</v>
      </c>
      <c r="H61">
        <v>67695</v>
      </c>
      <c r="I61">
        <v>543.63</v>
      </c>
      <c r="J61">
        <v>66638</v>
      </c>
      <c r="K61">
        <v>68769</v>
      </c>
    </row>
    <row r="62" spans="1:11" x14ac:dyDescent="0.25">
      <c r="A62" t="s">
        <v>211</v>
      </c>
      <c r="B62">
        <v>2</v>
      </c>
      <c r="C62" t="s">
        <v>216</v>
      </c>
      <c r="D62">
        <v>39837</v>
      </c>
      <c r="E62">
        <v>6577.7851996999998</v>
      </c>
      <c r="F62">
        <v>16438.714055</v>
      </c>
      <c r="G62" t="s">
        <v>199</v>
      </c>
      <c r="H62">
        <v>6624.02</v>
      </c>
      <c r="I62">
        <v>85.508399999999995</v>
      </c>
      <c r="J62">
        <v>6458.53</v>
      </c>
      <c r="K62">
        <v>6793.75</v>
      </c>
    </row>
    <row r="63" spans="1:11" x14ac:dyDescent="0.25">
      <c r="A63" t="s">
        <v>212</v>
      </c>
      <c r="B63">
        <v>2</v>
      </c>
      <c r="C63" t="s">
        <v>196</v>
      </c>
      <c r="D63">
        <v>16980</v>
      </c>
      <c r="E63">
        <v>63957.427150000003</v>
      </c>
      <c r="F63">
        <v>70079.474251000007</v>
      </c>
      <c r="G63" t="s">
        <v>197</v>
      </c>
      <c r="H63">
        <v>63957</v>
      </c>
      <c r="I63">
        <v>537.79</v>
      </c>
      <c r="J63">
        <v>62912</v>
      </c>
      <c r="K63">
        <v>65020</v>
      </c>
    </row>
    <row r="64" spans="1:11" x14ac:dyDescent="0.25">
      <c r="A64" t="s">
        <v>212</v>
      </c>
      <c r="B64">
        <v>2</v>
      </c>
      <c r="C64" t="s">
        <v>216</v>
      </c>
      <c r="D64">
        <v>39837</v>
      </c>
      <c r="E64">
        <v>5192.6208299</v>
      </c>
      <c r="F64">
        <v>15652.389164</v>
      </c>
      <c r="G64" t="s">
        <v>199</v>
      </c>
      <c r="H64">
        <v>5220.54</v>
      </c>
      <c r="I64">
        <v>80.532399999999996</v>
      </c>
      <c r="J64">
        <v>5065.0600000000004</v>
      </c>
      <c r="K64">
        <v>5380.79</v>
      </c>
    </row>
    <row r="65" spans="1:11" x14ac:dyDescent="0.25">
      <c r="A65" t="s">
        <v>213</v>
      </c>
      <c r="B65">
        <v>2</v>
      </c>
      <c r="C65" t="s">
        <v>196</v>
      </c>
      <c r="D65">
        <v>16980</v>
      </c>
      <c r="E65">
        <v>8641.6024734999992</v>
      </c>
      <c r="F65">
        <v>8259.5218667999998</v>
      </c>
      <c r="G65" t="s">
        <v>197</v>
      </c>
      <c r="H65">
        <v>8641.6</v>
      </c>
      <c r="I65">
        <v>63.383099999999999</v>
      </c>
      <c r="J65">
        <v>8518.26</v>
      </c>
      <c r="K65">
        <v>8766.73</v>
      </c>
    </row>
    <row r="66" spans="1:11" x14ac:dyDescent="0.25">
      <c r="A66" t="s">
        <v>213</v>
      </c>
      <c r="B66">
        <v>2</v>
      </c>
      <c r="C66" t="s">
        <v>216</v>
      </c>
      <c r="D66">
        <v>39837</v>
      </c>
      <c r="E66">
        <v>1334.3316514999999</v>
      </c>
      <c r="F66">
        <v>1742.1002986000001</v>
      </c>
      <c r="G66" t="s">
        <v>199</v>
      </c>
      <c r="H66">
        <v>1337.85</v>
      </c>
      <c r="I66">
        <v>9.2407000000000004</v>
      </c>
      <c r="J66">
        <v>1319.86</v>
      </c>
      <c r="K66">
        <v>1356.08</v>
      </c>
    </row>
    <row r="68" spans="1:11" x14ac:dyDescent="0.25">
      <c r="A68" s="69"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027B7-7B7F-4805-B66D-CA3EC2E89354}">
  <dimension ref="A1:K68"/>
  <sheetViews>
    <sheetView workbookViewId="0">
      <pane ySplit="6" topLeftCell="A7" activePane="bottomLeft" state="frozen"/>
      <selection activeCell="H10" sqref="H10:I10"/>
      <selection pane="bottomLeft"/>
    </sheetView>
  </sheetViews>
  <sheetFormatPr defaultRowHeight="15" x14ac:dyDescent="0.25"/>
  <cols>
    <col min="1" max="1" width="20.85546875" customWidth="1"/>
    <col min="3" max="3" width="7.28515625" bestFit="1" customWidth="1"/>
    <col min="4" max="4" width="12.28515625" bestFit="1" customWidth="1"/>
    <col min="5" max="5" width="16.140625" bestFit="1" customWidth="1"/>
    <col min="6" max="6" width="17.42578125" bestFit="1" customWidth="1"/>
    <col min="7" max="7" width="8.140625" bestFit="1" customWidth="1"/>
    <col min="8" max="8" width="8" bestFit="1" customWidth="1"/>
    <col min="9" max="9" width="9.28515625" bestFit="1" customWidth="1"/>
    <col min="10" max="10" width="9.42578125" bestFit="1" customWidth="1"/>
    <col min="11" max="11" width="9.5703125" bestFit="1" customWidth="1"/>
  </cols>
  <sheetData>
    <row r="1" spans="1:11" x14ac:dyDescent="0.25">
      <c r="A1" s="68" t="str">
        <f>'Methods - Data Sources'!A1</f>
        <v>ICES Data &amp; Analytic Services - Third Party Research</v>
      </c>
    </row>
    <row r="2" spans="1:11" x14ac:dyDescent="0.25">
      <c r="A2" s="68" t="str">
        <f>'Methods - Data Sources'!A2</f>
        <v>2018 0970 154 000</v>
      </c>
    </row>
    <row r="4" spans="1:11" x14ac:dyDescent="0.25">
      <c r="A4" s="27" t="s">
        <v>217</v>
      </c>
    </row>
    <row r="6" spans="1:11" x14ac:dyDescent="0.25">
      <c r="A6" s="28" t="s">
        <v>184</v>
      </c>
      <c r="B6" s="28" t="s">
        <v>185</v>
      </c>
      <c r="C6" s="28" t="s">
        <v>186</v>
      </c>
      <c r="D6" s="28" t="s">
        <v>187</v>
      </c>
      <c r="E6" s="28" t="s">
        <v>188</v>
      </c>
      <c r="F6" s="28" t="s">
        <v>189</v>
      </c>
      <c r="G6" s="28" t="s">
        <v>190</v>
      </c>
      <c r="H6" s="28" t="s">
        <v>191</v>
      </c>
      <c r="I6" s="28" t="s">
        <v>192</v>
      </c>
      <c r="J6" s="28" t="s">
        <v>193</v>
      </c>
      <c r="K6" s="28" t="s">
        <v>194</v>
      </c>
    </row>
    <row r="7" spans="1:11" x14ac:dyDescent="0.25">
      <c r="A7" t="s">
        <v>195</v>
      </c>
      <c r="B7">
        <v>1</v>
      </c>
      <c r="C7" t="s">
        <v>196</v>
      </c>
      <c r="D7">
        <v>651</v>
      </c>
      <c r="E7">
        <v>433.69738862999998</v>
      </c>
      <c r="F7">
        <v>559.13544717000002</v>
      </c>
      <c r="G7">
        <v>0.98550000000000004</v>
      </c>
      <c r="H7">
        <v>433.7</v>
      </c>
      <c r="I7">
        <v>21.897400000000001</v>
      </c>
      <c r="J7">
        <v>392.83</v>
      </c>
      <c r="K7">
        <v>478.81</v>
      </c>
    </row>
    <row r="8" spans="1:11" x14ac:dyDescent="0.25">
      <c r="A8" t="s">
        <v>195</v>
      </c>
      <c r="B8">
        <v>1</v>
      </c>
      <c r="C8" t="s">
        <v>198</v>
      </c>
      <c r="D8">
        <v>2129</v>
      </c>
      <c r="E8">
        <v>433.12963832999998</v>
      </c>
      <c r="F8">
        <v>1033.9577141</v>
      </c>
      <c r="G8" t="s">
        <v>199</v>
      </c>
      <c r="H8">
        <v>433.13</v>
      </c>
      <c r="I8">
        <v>22.349299999999999</v>
      </c>
      <c r="J8">
        <v>391.46</v>
      </c>
      <c r="K8">
        <v>479.22</v>
      </c>
    </row>
    <row r="9" spans="1:11" x14ac:dyDescent="0.25">
      <c r="A9" t="s">
        <v>200</v>
      </c>
      <c r="B9">
        <v>1</v>
      </c>
      <c r="C9" t="s">
        <v>196</v>
      </c>
      <c r="D9">
        <v>651</v>
      </c>
      <c r="E9">
        <v>25604.267281</v>
      </c>
      <c r="F9">
        <v>28157.918502</v>
      </c>
      <c r="G9" s="69"/>
      <c r="H9" s="69"/>
      <c r="I9" s="69"/>
      <c r="J9" s="69"/>
      <c r="K9" s="69"/>
    </row>
    <row r="10" spans="1:11" x14ac:dyDescent="0.25">
      <c r="A10" t="s">
        <v>200</v>
      </c>
      <c r="B10">
        <v>1</v>
      </c>
      <c r="C10" t="s">
        <v>198</v>
      </c>
      <c r="D10">
        <v>2129</v>
      </c>
      <c r="E10">
        <v>4225.2888679999996</v>
      </c>
      <c r="F10">
        <v>23567.011097999999</v>
      </c>
      <c r="G10" s="69"/>
      <c r="H10" s="69"/>
      <c r="I10" s="69"/>
      <c r="J10" s="69"/>
      <c r="K10" s="69"/>
    </row>
    <row r="11" spans="1:11" x14ac:dyDescent="0.25">
      <c r="A11" t="s">
        <v>201</v>
      </c>
      <c r="B11">
        <v>1</v>
      </c>
      <c r="C11" t="s">
        <v>196</v>
      </c>
      <c r="D11">
        <v>651</v>
      </c>
      <c r="E11">
        <v>182.29493088000001</v>
      </c>
      <c r="F11">
        <v>2525.7629901</v>
      </c>
      <c r="G11" s="69"/>
      <c r="H11" s="69"/>
      <c r="I11" s="69"/>
      <c r="J11" s="69"/>
      <c r="K11" s="69"/>
    </row>
    <row r="12" spans="1:11" x14ac:dyDescent="0.25">
      <c r="A12" t="s">
        <v>201</v>
      </c>
      <c r="B12">
        <v>1</v>
      </c>
      <c r="C12" t="s">
        <v>198</v>
      </c>
      <c r="D12">
        <v>2129</v>
      </c>
      <c r="E12">
        <v>1004.3494598</v>
      </c>
      <c r="F12">
        <v>6511.6034649000003</v>
      </c>
      <c r="G12" s="69"/>
      <c r="H12" s="69"/>
      <c r="I12" s="69"/>
      <c r="J12" s="69"/>
      <c r="K12" s="69"/>
    </row>
    <row r="13" spans="1:11" x14ac:dyDescent="0.25">
      <c r="A13" t="s">
        <v>202</v>
      </c>
      <c r="B13">
        <v>1</v>
      </c>
      <c r="C13" t="s">
        <v>196</v>
      </c>
      <c r="D13">
        <v>651</v>
      </c>
      <c r="E13">
        <v>809.94777266000006</v>
      </c>
      <c r="F13">
        <v>4150.2090587000002</v>
      </c>
      <c r="G13" s="69"/>
      <c r="H13" s="69"/>
      <c r="I13" s="69"/>
      <c r="J13" s="69"/>
      <c r="K13" s="69"/>
    </row>
    <row r="14" spans="1:11" x14ac:dyDescent="0.25">
      <c r="A14" t="s">
        <v>202</v>
      </c>
      <c r="B14">
        <v>1</v>
      </c>
      <c r="C14" t="s">
        <v>198</v>
      </c>
      <c r="D14">
        <v>2129</v>
      </c>
      <c r="E14">
        <v>498.59981212000002</v>
      </c>
      <c r="F14">
        <v>3812.7058760999998</v>
      </c>
      <c r="G14" s="69"/>
      <c r="H14" s="69"/>
      <c r="I14" s="69"/>
      <c r="J14" s="69"/>
      <c r="K14" s="69"/>
    </row>
    <row r="15" spans="1:11" x14ac:dyDescent="0.25">
      <c r="A15" t="s">
        <v>203</v>
      </c>
      <c r="B15">
        <v>1</v>
      </c>
      <c r="C15" t="s">
        <v>196</v>
      </c>
      <c r="D15">
        <v>651</v>
      </c>
      <c r="E15">
        <v>3553.2642089000001</v>
      </c>
      <c r="F15">
        <v>15975.556499</v>
      </c>
      <c r="G15" s="69"/>
      <c r="H15" s="69"/>
      <c r="I15" s="69"/>
      <c r="J15" s="69"/>
      <c r="K15" s="69"/>
    </row>
    <row r="16" spans="1:11" x14ac:dyDescent="0.25">
      <c r="A16" t="s">
        <v>203</v>
      </c>
      <c r="B16">
        <v>1</v>
      </c>
      <c r="C16" t="s">
        <v>198</v>
      </c>
      <c r="D16">
        <v>2129</v>
      </c>
      <c r="E16">
        <v>721.73367777999999</v>
      </c>
      <c r="F16">
        <v>7724.2005675999999</v>
      </c>
      <c r="G16" s="69"/>
      <c r="H16" s="69"/>
      <c r="I16" s="69"/>
      <c r="J16" s="69"/>
      <c r="K16" s="69"/>
    </row>
    <row r="17" spans="1:11" x14ac:dyDescent="0.25">
      <c r="A17" t="s">
        <v>204</v>
      </c>
      <c r="B17">
        <v>1</v>
      </c>
      <c r="C17" t="s">
        <v>196</v>
      </c>
      <c r="D17">
        <v>651</v>
      </c>
      <c r="E17">
        <v>573.71428571000001</v>
      </c>
      <c r="F17">
        <v>918.10005392000005</v>
      </c>
      <c r="G17" t="s">
        <v>197</v>
      </c>
      <c r="H17">
        <v>573.71</v>
      </c>
      <c r="I17">
        <v>35.955500000000001</v>
      </c>
      <c r="J17">
        <v>507.4</v>
      </c>
      <c r="K17">
        <v>648.70000000000005</v>
      </c>
    </row>
    <row r="18" spans="1:11" x14ac:dyDescent="0.25">
      <c r="A18" t="s">
        <v>204</v>
      </c>
      <c r="B18">
        <v>1</v>
      </c>
      <c r="C18" t="s">
        <v>198</v>
      </c>
      <c r="D18">
        <v>2129</v>
      </c>
      <c r="E18">
        <v>323.30436824999998</v>
      </c>
      <c r="F18">
        <v>782.41866507999998</v>
      </c>
      <c r="G18" t="s">
        <v>199</v>
      </c>
      <c r="H18">
        <v>324.01</v>
      </c>
      <c r="I18">
        <v>17.253799999999998</v>
      </c>
      <c r="J18">
        <v>291.89</v>
      </c>
      <c r="K18">
        <v>359.65</v>
      </c>
    </row>
    <row r="19" spans="1:11" x14ac:dyDescent="0.25">
      <c r="A19" t="s">
        <v>205</v>
      </c>
      <c r="B19">
        <v>1</v>
      </c>
      <c r="C19" t="s">
        <v>196</v>
      </c>
      <c r="D19">
        <v>651</v>
      </c>
      <c r="E19">
        <v>441.39170507</v>
      </c>
      <c r="F19">
        <v>3010.7803549999999</v>
      </c>
      <c r="G19" s="69"/>
      <c r="H19" s="69"/>
      <c r="I19" s="69"/>
      <c r="J19" s="69"/>
      <c r="K19" s="69"/>
    </row>
    <row r="20" spans="1:11" x14ac:dyDescent="0.25">
      <c r="A20" t="s">
        <v>205</v>
      </c>
      <c r="B20">
        <v>1</v>
      </c>
      <c r="C20" t="s">
        <v>198</v>
      </c>
      <c r="D20">
        <v>2129</v>
      </c>
      <c r="E20">
        <v>267.08548614</v>
      </c>
      <c r="F20">
        <v>2613.3098466000001</v>
      </c>
      <c r="G20" s="69"/>
      <c r="H20" s="69"/>
      <c r="I20" s="69"/>
      <c r="J20" s="69"/>
      <c r="K20" s="69"/>
    </row>
    <row r="21" spans="1:11" x14ac:dyDescent="0.25">
      <c r="A21" t="s">
        <v>206</v>
      </c>
      <c r="B21">
        <v>1</v>
      </c>
      <c r="C21" t="s">
        <v>196</v>
      </c>
      <c r="D21">
        <v>651</v>
      </c>
      <c r="E21">
        <v>7362.4331797000004</v>
      </c>
      <c r="F21">
        <v>17696.192086999999</v>
      </c>
      <c r="G21" t="s">
        <v>197</v>
      </c>
      <c r="H21">
        <v>7362.43</v>
      </c>
      <c r="I21">
        <v>693.04</v>
      </c>
      <c r="J21">
        <v>6122.05</v>
      </c>
      <c r="K21">
        <v>8854.1299999999992</v>
      </c>
    </row>
    <row r="22" spans="1:11" x14ac:dyDescent="0.25">
      <c r="A22" t="s">
        <v>206</v>
      </c>
      <c r="B22">
        <v>1</v>
      </c>
      <c r="C22" t="s">
        <v>198</v>
      </c>
      <c r="D22">
        <v>2129</v>
      </c>
      <c r="E22">
        <v>2236.4260215999998</v>
      </c>
      <c r="F22">
        <v>5081.6052702999996</v>
      </c>
      <c r="G22" t="s">
        <v>199</v>
      </c>
      <c r="H22">
        <v>2252.9899999999998</v>
      </c>
      <c r="I22">
        <v>118.21</v>
      </c>
      <c r="J22">
        <v>2032.82</v>
      </c>
      <c r="K22">
        <v>2497.02</v>
      </c>
    </row>
    <row r="23" spans="1:11" x14ac:dyDescent="0.25">
      <c r="A23" t="s">
        <v>207</v>
      </c>
      <c r="B23">
        <v>1</v>
      </c>
      <c r="C23" t="s">
        <v>196</v>
      </c>
      <c r="D23">
        <v>651</v>
      </c>
      <c r="E23">
        <v>14.152073733</v>
      </c>
      <c r="F23">
        <v>335.57123729</v>
      </c>
      <c r="G23" s="69"/>
      <c r="H23" s="69"/>
      <c r="I23" s="69"/>
      <c r="J23" s="69"/>
      <c r="K23" s="69"/>
    </row>
    <row r="24" spans="1:11" x14ac:dyDescent="0.25">
      <c r="A24" t="s">
        <v>207</v>
      </c>
      <c r="B24">
        <v>1</v>
      </c>
      <c r="C24" t="s">
        <v>198</v>
      </c>
      <c r="D24">
        <v>2129</v>
      </c>
      <c r="E24">
        <v>192.52747769000001</v>
      </c>
      <c r="F24">
        <v>6665.0137457999999</v>
      </c>
      <c r="G24" s="69"/>
      <c r="H24" s="69"/>
      <c r="I24" s="69"/>
      <c r="J24" s="69"/>
      <c r="K24" s="69"/>
    </row>
    <row r="25" spans="1:11" x14ac:dyDescent="0.25">
      <c r="A25" t="s">
        <v>208</v>
      </c>
      <c r="B25">
        <v>1</v>
      </c>
      <c r="C25" t="s">
        <v>196</v>
      </c>
      <c r="D25">
        <v>651</v>
      </c>
      <c r="E25">
        <v>3966.5238095</v>
      </c>
      <c r="F25">
        <v>3059.4321439999999</v>
      </c>
      <c r="G25" t="s">
        <v>197</v>
      </c>
      <c r="H25">
        <v>3966.52</v>
      </c>
      <c r="I25">
        <v>119.82</v>
      </c>
      <c r="J25">
        <v>3738.5</v>
      </c>
      <c r="K25">
        <v>4208.45</v>
      </c>
    </row>
    <row r="26" spans="1:11" x14ac:dyDescent="0.25">
      <c r="A26" t="s">
        <v>208</v>
      </c>
      <c r="B26">
        <v>1</v>
      </c>
      <c r="C26" t="s">
        <v>198</v>
      </c>
      <c r="D26">
        <v>2129</v>
      </c>
      <c r="E26">
        <v>756.47017378999999</v>
      </c>
      <c r="F26">
        <v>1419.0933755999999</v>
      </c>
      <c r="G26" t="s">
        <v>199</v>
      </c>
      <c r="H26">
        <v>760.68</v>
      </c>
      <c r="I26">
        <v>32.514899999999997</v>
      </c>
      <c r="J26">
        <v>699.55</v>
      </c>
      <c r="K26">
        <v>827.16</v>
      </c>
    </row>
    <row r="27" spans="1:11" x14ac:dyDescent="0.25">
      <c r="A27" t="s">
        <v>209</v>
      </c>
      <c r="B27">
        <v>1</v>
      </c>
      <c r="C27" t="s">
        <v>196</v>
      </c>
      <c r="D27">
        <v>651</v>
      </c>
      <c r="E27">
        <v>963.54685099999995</v>
      </c>
      <c r="F27">
        <v>1651.3806807999999</v>
      </c>
      <c r="G27" t="s">
        <v>197</v>
      </c>
      <c r="H27">
        <v>963.55</v>
      </c>
      <c r="I27">
        <v>64.673000000000002</v>
      </c>
      <c r="J27">
        <v>844.77</v>
      </c>
      <c r="K27">
        <v>1099.02</v>
      </c>
    </row>
    <row r="28" spans="1:11" x14ac:dyDescent="0.25">
      <c r="A28" t="s">
        <v>209</v>
      </c>
      <c r="B28">
        <v>1</v>
      </c>
      <c r="C28" t="s">
        <v>198</v>
      </c>
      <c r="D28">
        <v>2129</v>
      </c>
      <c r="E28">
        <v>358.38374823999999</v>
      </c>
      <c r="F28">
        <v>1105.6878721999999</v>
      </c>
      <c r="G28" t="s">
        <v>199</v>
      </c>
      <c r="H28">
        <v>358.5</v>
      </c>
      <c r="I28">
        <v>23.930399999999999</v>
      </c>
      <c r="J28">
        <v>314.52999999999997</v>
      </c>
      <c r="K28">
        <v>408.61</v>
      </c>
    </row>
    <row r="29" spans="1:11" x14ac:dyDescent="0.25">
      <c r="A29" t="s">
        <v>210</v>
      </c>
      <c r="B29">
        <v>1</v>
      </c>
      <c r="C29" t="s">
        <v>196</v>
      </c>
      <c r="D29">
        <v>651</v>
      </c>
      <c r="E29">
        <v>9370.8878648000009</v>
      </c>
      <c r="F29">
        <v>5304.5096136000002</v>
      </c>
      <c r="G29" t="s">
        <v>197</v>
      </c>
      <c r="H29">
        <v>9370.89</v>
      </c>
      <c r="I29">
        <v>207.74</v>
      </c>
      <c r="J29">
        <v>8972.44</v>
      </c>
      <c r="K29">
        <v>9787.0300000000007</v>
      </c>
    </row>
    <row r="30" spans="1:11" x14ac:dyDescent="0.25">
      <c r="A30" t="s">
        <v>210</v>
      </c>
      <c r="B30">
        <v>1</v>
      </c>
      <c r="C30" t="s">
        <v>198</v>
      </c>
      <c r="D30">
        <v>2129</v>
      </c>
      <c r="E30">
        <v>2282.4419914999999</v>
      </c>
      <c r="F30">
        <v>3071.0779373</v>
      </c>
      <c r="G30" t="s">
        <v>199</v>
      </c>
      <c r="H30">
        <v>2293.89</v>
      </c>
      <c r="I30">
        <v>70.206000000000003</v>
      </c>
      <c r="J30">
        <v>2160.33</v>
      </c>
      <c r="K30">
        <v>2435.6999999999998</v>
      </c>
    </row>
    <row r="31" spans="1:11" x14ac:dyDescent="0.25">
      <c r="A31" t="s">
        <v>211</v>
      </c>
      <c r="B31">
        <v>1</v>
      </c>
      <c r="C31" t="s">
        <v>196</v>
      </c>
      <c r="D31">
        <v>651</v>
      </c>
      <c r="E31">
        <v>55381.474653999998</v>
      </c>
      <c r="F31">
        <v>48244.237583000002</v>
      </c>
      <c r="G31" t="s">
        <v>197</v>
      </c>
      <c r="H31">
        <v>55381</v>
      </c>
      <c r="I31">
        <v>1889.39</v>
      </c>
      <c r="J31">
        <v>51799</v>
      </c>
      <c r="K31">
        <v>59211</v>
      </c>
    </row>
    <row r="32" spans="1:11" x14ac:dyDescent="0.25">
      <c r="A32" t="s">
        <v>211</v>
      </c>
      <c r="B32">
        <v>1</v>
      </c>
      <c r="C32" t="s">
        <v>198</v>
      </c>
      <c r="D32">
        <v>2129</v>
      </c>
      <c r="E32">
        <v>14442.499765</v>
      </c>
      <c r="F32">
        <v>34031.084094999998</v>
      </c>
      <c r="G32" t="s">
        <v>199</v>
      </c>
      <c r="H32">
        <v>14649</v>
      </c>
      <c r="I32">
        <v>812.41</v>
      </c>
      <c r="J32">
        <v>13140</v>
      </c>
      <c r="K32">
        <v>16331</v>
      </c>
    </row>
    <row r="33" spans="1:11" x14ac:dyDescent="0.25">
      <c r="A33" t="s">
        <v>212</v>
      </c>
      <c r="B33">
        <v>1</v>
      </c>
      <c r="C33" t="s">
        <v>196</v>
      </c>
      <c r="D33">
        <v>651</v>
      </c>
      <c r="E33">
        <v>48019.138249000003</v>
      </c>
      <c r="F33">
        <v>42891.971943999997</v>
      </c>
      <c r="G33" t="s">
        <v>197</v>
      </c>
      <c r="H33">
        <v>48019</v>
      </c>
      <c r="I33">
        <v>1679.78</v>
      </c>
      <c r="J33">
        <v>44837</v>
      </c>
      <c r="K33">
        <v>51427</v>
      </c>
    </row>
    <row r="34" spans="1:11" x14ac:dyDescent="0.25">
      <c r="A34" t="s">
        <v>212</v>
      </c>
      <c r="B34">
        <v>1</v>
      </c>
      <c r="C34" t="s">
        <v>198</v>
      </c>
      <c r="D34">
        <v>2129</v>
      </c>
      <c r="E34">
        <v>12206.264443</v>
      </c>
      <c r="F34">
        <v>32937.705970000003</v>
      </c>
      <c r="G34" t="s">
        <v>199</v>
      </c>
      <c r="H34">
        <v>12368</v>
      </c>
      <c r="I34">
        <v>777.99</v>
      </c>
      <c r="J34">
        <v>10934</v>
      </c>
      <c r="K34">
        <v>13991</v>
      </c>
    </row>
    <row r="35" spans="1:11" x14ac:dyDescent="0.25">
      <c r="A35" t="s">
        <v>213</v>
      </c>
      <c r="B35">
        <v>1</v>
      </c>
      <c r="C35" t="s">
        <v>196</v>
      </c>
      <c r="D35">
        <v>651</v>
      </c>
      <c r="E35">
        <v>9804.5007679999999</v>
      </c>
      <c r="F35">
        <v>5351.2792999000003</v>
      </c>
      <c r="G35" t="s">
        <v>197</v>
      </c>
      <c r="H35">
        <v>9804.5</v>
      </c>
      <c r="I35">
        <v>209.57</v>
      </c>
      <c r="J35">
        <v>9402.23</v>
      </c>
      <c r="K35">
        <v>10224</v>
      </c>
    </row>
    <row r="36" spans="1:11" x14ac:dyDescent="0.25">
      <c r="A36" t="s">
        <v>213</v>
      </c>
      <c r="B36">
        <v>1</v>
      </c>
      <c r="C36" t="s">
        <v>198</v>
      </c>
      <c r="D36">
        <v>2129</v>
      </c>
      <c r="E36">
        <v>2715.4626585000001</v>
      </c>
      <c r="F36">
        <v>3426.5275369000001</v>
      </c>
      <c r="G36" t="s">
        <v>199</v>
      </c>
      <c r="H36">
        <v>2727.37</v>
      </c>
      <c r="I36">
        <v>78.217600000000004</v>
      </c>
      <c r="J36">
        <v>2578.3000000000002</v>
      </c>
      <c r="K36">
        <v>2885.07</v>
      </c>
    </row>
    <row r="37" spans="1:11" x14ac:dyDescent="0.25">
      <c r="A37" t="s">
        <v>195</v>
      </c>
      <c r="B37">
        <v>2</v>
      </c>
      <c r="C37" t="s">
        <v>196</v>
      </c>
      <c r="D37">
        <v>651</v>
      </c>
      <c r="E37">
        <v>368.53149001999998</v>
      </c>
      <c r="F37">
        <v>580.17472713999996</v>
      </c>
      <c r="G37">
        <v>0.3977</v>
      </c>
      <c r="H37">
        <v>368.53</v>
      </c>
      <c r="I37">
        <v>22.721399999999999</v>
      </c>
      <c r="J37">
        <v>326.58</v>
      </c>
      <c r="K37">
        <v>415.87</v>
      </c>
    </row>
    <row r="38" spans="1:11" x14ac:dyDescent="0.25">
      <c r="A38" t="s">
        <v>195</v>
      </c>
      <c r="B38">
        <v>2</v>
      </c>
      <c r="C38" t="s">
        <v>198</v>
      </c>
      <c r="D38">
        <v>2129</v>
      </c>
      <c r="E38">
        <v>393.20056363999998</v>
      </c>
      <c r="F38">
        <v>861.91641239</v>
      </c>
      <c r="G38" t="s">
        <v>199</v>
      </c>
      <c r="H38">
        <v>393.21</v>
      </c>
      <c r="I38">
        <v>18.432400000000001</v>
      </c>
      <c r="J38">
        <v>358.69</v>
      </c>
      <c r="K38">
        <v>431.05</v>
      </c>
    </row>
    <row r="39" spans="1:11" x14ac:dyDescent="0.25">
      <c r="A39" t="s">
        <v>200</v>
      </c>
      <c r="B39">
        <v>2</v>
      </c>
      <c r="C39" t="s">
        <v>196</v>
      </c>
      <c r="D39">
        <v>651</v>
      </c>
      <c r="E39">
        <v>4549.5929339000004</v>
      </c>
      <c r="F39">
        <v>14337.09683</v>
      </c>
      <c r="G39" s="69"/>
      <c r="H39" s="69"/>
      <c r="I39" s="69"/>
      <c r="J39" s="69"/>
      <c r="K39" s="69"/>
    </row>
    <row r="40" spans="1:11" x14ac:dyDescent="0.25">
      <c r="A40" t="s">
        <v>200</v>
      </c>
      <c r="B40">
        <v>2</v>
      </c>
      <c r="C40" t="s">
        <v>198</v>
      </c>
      <c r="D40">
        <v>2129</v>
      </c>
      <c r="E40">
        <v>3043.3255048999999</v>
      </c>
      <c r="F40">
        <v>12470.832118</v>
      </c>
      <c r="G40" s="69"/>
      <c r="H40" s="69"/>
      <c r="I40" s="69"/>
      <c r="J40" s="69"/>
      <c r="K40" s="69"/>
    </row>
    <row r="41" spans="1:11" x14ac:dyDescent="0.25">
      <c r="A41" t="s">
        <v>201</v>
      </c>
      <c r="B41">
        <v>2</v>
      </c>
      <c r="C41" t="s">
        <v>196</v>
      </c>
      <c r="D41">
        <v>651</v>
      </c>
      <c r="E41">
        <v>294.59293394999997</v>
      </c>
      <c r="F41">
        <v>3478.5299125000001</v>
      </c>
      <c r="G41" s="69"/>
      <c r="H41" s="69"/>
      <c r="I41" s="69"/>
      <c r="J41" s="69"/>
      <c r="K41" s="69"/>
    </row>
    <row r="42" spans="1:11" x14ac:dyDescent="0.25">
      <c r="A42" t="s">
        <v>201</v>
      </c>
      <c r="B42">
        <v>2</v>
      </c>
      <c r="C42" t="s">
        <v>198</v>
      </c>
      <c r="D42">
        <v>2129</v>
      </c>
      <c r="E42">
        <v>1045.1662752</v>
      </c>
      <c r="F42">
        <v>6872.2564808999996</v>
      </c>
      <c r="G42" s="69"/>
      <c r="H42" s="69"/>
      <c r="I42" s="69"/>
      <c r="J42" s="69"/>
      <c r="K42" s="69"/>
    </row>
    <row r="43" spans="1:11" x14ac:dyDescent="0.25">
      <c r="A43" t="s">
        <v>202</v>
      </c>
      <c r="B43">
        <v>2</v>
      </c>
      <c r="C43" t="s">
        <v>196</v>
      </c>
      <c r="D43">
        <v>651</v>
      </c>
      <c r="E43">
        <v>827.75729647000003</v>
      </c>
      <c r="F43">
        <v>3929.0049227</v>
      </c>
      <c r="G43" s="69"/>
      <c r="H43" s="69"/>
      <c r="I43" s="69"/>
      <c r="J43" s="69"/>
      <c r="K43" s="69"/>
    </row>
    <row r="44" spans="1:11" x14ac:dyDescent="0.25">
      <c r="A44" t="s">
        <v>202</v>
      </c>
      <c r="B44">
        <v>2</v>
      </c>
      <c r="C44" t="s">
        <v>198</v>
      </c>
      <c r="D44">
        <v>2129</v>
      </c>
      <c r="E44">
        <v>255.97322686999999</v>
      </c>
      <c r="F44">
        <v>2296.3525823</v>
      </c>
      <c r="G44" s="69"/>
      <c r="H44" s="69"/>
      <c r="I44" s="69"/>
      <c r="J44" s="69"/>
      <c r="K44" s="69"/>
    </row>
    <row r="45" spans="1:11" x14ac:dyDescent="0.25">
      <c r="A45" t="s">
        <v>203</v>
      </c>
      <c r="B45">
        <v>2</v>
      </c>
      <c r="C45" t="s">
        <v>196</v>
      </c>
      <c r="D45">
        <v>651</v>
      </c>
      <c r="E45">
        <v>3168.4639017</v>
      </c>
      <c r="F45">
        <v>15759.157998999999</v>
      </c>
      <c r="G45" s="69"/>
      <c r="H45" s="69"/>
      <c r="I45" s="69"/>
      <c r="J45" s="69"/>
      <c r="K45" s="69"/>
    </row>
    <row r="46" spans="1:11" x14ac:dyDescent="0.25">
      <c r="A46" t="s">
        <v>203</v>
      </c>
      <c r="B46">
        <v>2</v>
      </c>
      <c r="C46" t="s">
        <v>198</v>
      </c>
      <c r="D46">
        <v>2129</v>
      </c>
      <c r="E46">
        <v>731.05307656000002</v>
      </c>
      <c r="F46">
        <v>7918.1524654000004</v>
      </c>
      <c r="G46" s="69"/>
      <c r="H46" s="69"/>
      <c r="I46" s="69"/>
      <c r="J46" s="69"/>
      <c r="K46" s="69"/>
    </row>
    <row r="47" spans="1:11" x14ac:dyDescent="0.25">
      <c r="A47" t="s">
        <v>204</v>
      </c>
      <c r="B47">
        <v>2</v>
      </c>
      <c r="C47" t="s">
        <v>196</v>
      </c>
      <c r="D47">
        <v>651</v>
      </c>
      <c r="E47">
        <v>426.0921659</v>
      </c>
      <c r="F47">
        <v>726.61647112000003</v>
      </c>
      <c r="G47" t="s">
        <v>197</v>
      </c>
      <c r="H47">
        <v>426.09</v>
      </c>
      <c r="I47">
        <v>28.456499999999998</v>
      </c>
      <c r="J47">
        <v>373.81</v>
      </c>
      <c r="K47">
        <v>485.68</v>
      </c>
    </row>
    <row r="48" spans="1:11" x14ac:dyDescent="0.25">
      <c r="A48" t="s">
        <v>204</v>
      </c>
      <c r="B48">
        <v>2</v>
      </c>
      <c r="C48" t="s">
        <v>198</v>
      </c>
      <c r="D48">
        <v>2129</v>
      </c>
      <c r="E48">
        <v>289.37200564</v>
      </c>
      <c r="F48">
        <v>772.73568482999997</v>
      </c>
      <c r="G48" t="s">
        <v>199</v>
      </c>
      <c r="H48">
        <v>289.55</v>
      </c>
      <c r="I48">
        <v>17.276900000000001</v>
      </c>
      <c r="J48">
        <v>257.60000000000002</v>
      </c>
      <c r="K48">
        <v>325.48</v>
      </c>
    </row>
    <row r="49" spans="1:11" x14ac:dyDescent="0.25">
      <c r="A49" t="s">
        <v>205</v>
      </c>
      <c r="B49">
        <v>2</v>
      </c>
      <c r="C49" t="s">
        <v>196</v>
      </c>
      <c r="D49">
        <v>651</v>
      </c>
      <c r="E49">
        <v>262.81413209999999</v>
      </c>
      <c r="F49">
        <v>2484.506856</v>
      </c>
      <c r="G49" s="69"/>
      <c r="H49" s="69"/>
      <c r="I49" s="69"/>
      <c r="J49" s="69"/>
      <c r="K49" s="69"/>
    </row>
    <row r="50" spans="1:11" x14ac:dyDescent="0.25">
      <c r="A50" t="s">
        <v>205</v>
      </c>
      <c r="B50">
        <v>2</v>
      </c>
      <c r="C50" t="s">
        <v>198</v>
      </c>
      <c r="D50">
        <v>2129</v>
      </c>
      <c r="E50">
        <v>327.67120713999998</v>
      </c>
      <c r="F50">
        <v>3123.3611998000001</v>
      </c>
      <c r="G50" s="69"/>
      <c r="H50" s="69"/>
      <c r="I50" s="69"/>
      <c r="J50" s="69"/>
      <c r="K50" s="69"/>
    </row>
    <row r="51" spans="1:11" x14ac:dyDescent="0.25">
      <c r="A51" t="s">
        <v>206</v>
      </c>
      <c r="B51">
        <v>2</v>
      </c>
      <c r="C51" t="s">
        <v>196</v>
      </c>
      <c r="D51">
        <v>651</v>
      </c>
      <c r="E51">
        <v>5134.0921658999996</v>
      </c>
      <c r="F51">
        <v>6999.8754259999996</v>
      </c>
      <c r="G51" t="s">
        <v>197</v>
      </c>
      <c r="H51">
        <v>5134.09</v>
      </c>
      <c r="I51">
        <v>274.14</v>
      </c>
      <c r="J51">
        <v>4623.95</v>
      </c>
      <c r="K51">
        <v>5700.51</v>
      </c>
    </row>
    <row r="52" spans="1:11" x14ac:dyDescent="0.25">
      <c r="A52" t="s">
        <v>206</v>
      </c>
      <c r="B52">
        <v>2</v>
      </c>
      <c r="C52" t="s">
        <v>198</v>
      </c>
      <c r="D52">
        <v>2129</v>
      </c>
      <c r="E52">
        <v>2049.8604979000002</v>
      </c>
      <c r="F52">
        <v>4454.563811</v>
      </c>
      <c r="G52" t="s">
        <v>199</v>
      </c>
      <c r="H52">
        <v>2061.94</v>
      </c>
      <c r="I52">
        <v>104.92</v>
      </c>
      <c r="J52">
        <v>1866.22</v>
      </c>
      <c r="K52">
        <v>2278.19</v>
      </c>
    </row>
    <row r="53" spans="1:11" x14ac:dyDescent="0.25">
      <c r="A53" t="s">
        <v>207</v>
      </c>
      <c r="B53">
        <v>2</v>
      </c>
      <c r="C53" t="s">
        <v>196</v>
      </c>
      <c r="D53">
        <v>651</v>
      </c>
      <c r="E53">
        <v>80.434715822000001</v>
      </c>
      <c r="F53">
        <v>1723.8936928999999</v>
      </c>
      <c r="G53" s="69"/>
      <c r="H53" s="69"/>
      <c r="I53" s="69"/>
      <c r="J53" s="69"/>
      <c r="K53" s="69"/>
    </row>
    <row r="54" spans="1:11" x14ac:dyDescent="0.25">
      <c r="A54" t="s">
        <v>207</v>
      </c>
      <c r="B54">
        <v>2</v>
      </c>
      <c r="C54" t="s">
        <v>198</v>
      </c>
      <c r="D54">
        <v>2129</v>
      </c>
      <c r="E54">
        <v>307.94880225000003</v>
      </c>
      <c r="F54">
        <v>7181.4458617</v>
      </c>
      <c r="G54" s="69"/>
      <c r="H54" s="69"/>
      <c r="I54" s="69"/>
      <c r="J54" s="69"/>
      <c r="K54" s="69"/>
    </row>
    <row r="55" spans="1:11" x14ac:dyDescent="0.25">
      <c r="A55" t="s">
        <v>208</v>
      </c>
      <c r="B55">
        <v>2</v>
      </c>
      <c r="C55" t="s">
        <v>196</v>
      </c>
      <c r="D55">
        <v>651</v>
      </c>
      <c r="E55">
        <v>1849.7619047999999</v>
      </c>
      <c r="F55">
        <v>1823.4012849999999</v>
      </c>
      <c r="G55" t="s">
        <v>197</v>
      </c>
      <c r="H55">
        <v>1849.76</v>
      </c>
      <c r="I55">
        <v>71.409800000000004</v>
      </c>
      <c r="J55">
        <v>1714.97</v>
      </c>
      <c r="K55">
        <v>1995.15</v>
      </c>
    </row>
    <row r="56" spans="1:11" x14ac:dyDescent="0.25">
      <c r="A56" t="s">
        <v>208</v>
      </c>
      <c r="B56">
        <v>2</v>
      </c>
      <c r="C56" t="s">
        <v>198</v>
      </c>
      <c r="D56">
        <v>2129</v>
      </c>
      <c r="E56">
        <v>666.56082667999999</v>
      </c>
      <c r="F56">
        <v>1297.5340193</v>
      </c>
      <c r="G56" t="s">
        <v>199</v>
      </c>
      <c r="H56">
        <v>667.82</v>
      </c>
      <c r="I56">
        <v>29.5166</v>
      </c>
      <c r="J56">
        <v>612.41</v>
      </c>
      <c r="K56">
        <v>728.25</v>
      </c>
    </row>
    <row r="57" spans="1:11" x14ac:dyDescent="0.25">
      <c r="A57" t="s">
        <v>209</v>
      </c>
      <c r="B57">
        <v>2</v>
      </c>
      <c r="C57" t="s">
        <v>196</v>
      </c>
      <c r="D57">
        <v>651</v>
      </c>
      <c r="E57">
        <v>599.60983103000001</v>
      </c>
      <c r="F57">
        <v>1442.2673447</v>
      </c>
      <c r="G57" t="s">
        <v>197</v>
      </c>
      <c r="H57">
        <v>599.61</v>
      </c>
      <c r="I57">
        <v>56.483499999999999</v>
      </c>
      <c r="J57">
        <v>498.52</v>
      </c>
      <c r="K57">
        <v>721.19</v>
      </c>
    </row>
    <row r="58" spans="1:11" x14ac:dyDescent="0.25">
      <c r="A58" t="s">
        <v>209</v>
      </c>
      <c r="B58">
        <v>2</v>
      </c>
      <c r="C58" t="s">
        <v>198</v>
      </c>
      <c r="D58">
        <v>2129</v>
      </c>
      <c r="E58">
        <v>287.93189290999999</v>
      </c>
      <c r="F58">
        <v>967.63211613999999</v>
      </c>
      <c r="G58" t="s">
        <v>199</v>
      </c>
      <c r="H58">
        <v>287.67</v>
      </c>
      <c r="I58">
        <v>21.748000000000001</v>
      </c>
      <c r="J58">
        <v>248.05</v>
      </c>
      <c r="K58">
        <v>333.61</v>
      </c>
    </row>
    <row r="59" spans="1:11" x14ac:dyDescent="0.25">
      <c r="A59" t="s">
        <v>210</v>
      </c>
      <c r="B59">
        <v>2</v>
      </c>
      <c r="C59" t="s">
        <v>196</v>
      </c>
      <c r="D59">
        <v>651</v>
      </c>
      <c r="E59">
        <v>3618.3963134000001</v>
      </c>
      <c r="F59">
        <v>3686.5488822000002</v>
      </c>
      <c r="G59" t="s">
        <v>197</v>
      </c>
      <c r="H59">
        <v>3618.4</v>
      </c>
      <c r="I59">
        <v>144.38</v>
      </c>
      <c r="J59">
        <v>3346.21</v>
      </c>
      <c r="K59">
        <v>3912.73</v>
      </c>
    </row>
    <row r="60" spans="1:11" x14ac:dyDescent="0.25">
      <c r="A60" t="s">
        <v>210</v>
      </c>
      <c r="B60">
        <v>2</v>
      </c>
      <c r="C60" t="s">
        <v>198</v>
      </c>
      <c r="D60">
        <v>2129</v>
      </c>
      <c r="E60">
        <v>1944.9760451</v>
      </c>
      <c r="F60">
        <v>2501.9505804</v>
      </c>
      <c r="G60" t="s">
        <v>199</v>
      </c>
      <c r="H60">
        <v>1948.61</v>
      </c>
      <c r="I60">
        <v>56.353900000000003</v>
      </c>
      <c r="J60">
        <v>1841.23</v>
      </c>
      <c r="K60">
        <v>2062.25</v>
      </c>
    </row>
    <row r="61" spans="1:11" x14ac:dyDescent="0.25">
      <c r="A61" t="s">
        <v>211</v>
      </c>
      <c r="B61">
        <v>2</v>
      </c>
      <c r="C61" t="s">
        <v>196</v>
      </c>
      <c r="D61">
        <v>651</v>
      </c>
      <c r="E61">
        <v>22166.743471999998</v>
      </c>
      <c r="F61">
        <v>30184.078497999999</v>
      </c>
      <c r="G61" t="s">
        <v>197</v>
      </c>
      <c r="H61">
        <v>22167</v>
      </c>
      <c r="I61">
        <v>1182.0999999999999</v>
      </c>
      <c r="J61">
        <v>19967</v>
      </c>
      <c r="K61">
        <v>24609</v>
      </c>
    </row>
    <row r="62" spans="1:11" x14ac:dyDescent="0.25">
      <c r="A62" t="s">
        <v>211</v>
      </c>
      <c r="B62">
        <v>2</v>
      </c>
      <c r="C62" t="s">
        <v>198</v>
      </c>
      <c r="D62">
        <v>2129</v>
      </c>
      <c r="E62">
        <v>12441.57116</v>
      </c>
      <c r="F62">
        <v>26885.964158999999</v>
      </c>
      <c r="G62" t="s">
        <v>199</v>
      </c>
      <c r="H62">
        <v>12541</v>
      </c>
      <c r="I62">
        <v>613.75</v>
      </c>
      <c r="J62">
        <v>11394</v>
      </c>
      <c r="K62">
        <v>13804</v>
      </c>
    </row>
    <row r="63" spans="1:11" x14ac:dyDescent="0.25">
      <c r="A63" t="s">
        <v>212</v>
      </c>
      <c r="B63">
        <v>2</v>
      </c>
      <c r="C63" t="s">
        <v>196</v>
      </c>
      <c r="D63">
        <v>651</v>
      </c>
      <c r="E63">
        <v>17032.760369</v>
      </c>
      <c r="F63">
        <v>29232.403337</v>
      </c>
      <c r="G63" t="s">
        <v>197</v>
      </c>
      <c r="H63">
        <v>17033</v>
      </c>
      <c r="I63">
        <v>1144.83</v>
      </c>
      <c r="J63">
        <v>14930</v>
      </c>
      <c r="K63">
        <v>19431</v>
      </c>
    </row>
    <row r="64" spans="1:11" x14ac:dyDescent="0.25">
      <c r="A64" t="s">
        <v>212</v>
      </c>
      <c r="B64">
        <v>2</v>
      </c>
      <c r="C64" t="s">
        <v>198</v>
      </c>
      <c r="D64">
        <v>2129</v>
      </c>
      <c r="E64">
        <v>10391.934711</v>
      </c>
      <c r="F64">
        <v>25884.330653000001</v>
      </c>
      <c r="G64" t="s">
        <v>199</v>
      </c>
      <c r="H64">
        <v>10475</v>
      </c>
      <c r="I64">
        <v>586.25</v>
      </c>
      <c r="J64">
        <v>9386.7099999999991</v>
      </c>
      <c r="K64">
        <v>11689</v>
      </c>
    </row>
    <row r="65" spans="1:11" x14ac:dyDescent="0.25">
      <c r="A65" t="s">
        <v>213</v>
      </c>
      <c r="B65">
        <v>2</v>
      </c>
      <c r="C65" t="s">
        <v>196</v>
      </c>
      <c r="D65">
        <v>651</v>
      </c>
      <c r="E65">
        <v>3986.8049154999999</v>
      </c>
      <c r="F65">
        <v>3910.4404992999998</v>
      </c>
      <c r="G65" t="s">
        <v>197</v>
      </c>
      <c r="H65">
        <v>3986.8</v>
      </c>
      <c r="I65">
        <v>153.13999999999999</v>
      </c>
      <c r="J65">
        <v>3697.67</v>
      </c>
      <c r="K65">
        <v>4298.55</v>
      </c>
    </row>
    <row r="66" spans="1:11" x14ac:dyDescent="0.25">
      <c r="A66" t="s">
        <v>213</v>
      </c>
      <c r="B66">
        <v>2</v>
      </c>
      <c r="C66" t="s">
        <v>198</v>
      </c>
      <c r="D66">
        <v>2129</v>
      </c>
      <c r="E66">
        <v>2338.0159699000001</v>
      </c>
      <c r="F66">
        <v>2882.8939298</v>
      </c>
      <c r="G66" t="s">
        <v>199</v>
      </c>
      <c r="H66">
        <v>2341.08</v>
      </c>
      <c r="I66">
        <v>64.306799999999996</v>
      </c>
      <c r="J66">
        <v>2218.37</v>
      </c>
      <c r="K66">
        <v>2470.5700000000002</v>
      </c>
    </row>
    <row r="68" spans="1:11" x14ac:dyDescent="0.25">
      <c r="A68" s="69" t="s">
        <v>214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22558B1429B24B90C6048B4B29DA0B" ma:contentTypeVersion="14" ma:contentTypeDescription="Create a new document." ma:contentTypeScope="" ma:versionID="cb5b1e1aa448627d07fb2704767f2895">
  <xsd:schema xmlns:xsd="http://www.w3.org/2001/XMLSchema" xmlns:xs="http://www.w3.org/2001/XMLSchema" xmlns:p="http://schemas.microsoft.com/office/2006/metadata/properties" xmlns:ns2="77dc4ebf-09a8-432c-86ed-cd0e82c3a52f" xmlns:ns3="ba98737b-61a9-4bf4-8adb-9b5e02a62e3d" targetNamespace="http://schemas.microsoft.com/office/2006/metadata/properties" ma:root="true" ma:fieldsID="3b925504e5479e78de68d57023ba6396" ns2:_="" ns3:_="">
    <xsd:import namespace="77dc4ebf-09a8-432c-86ed-cd0e82c3a52f"/>
    <xsd:import namespace="ba98737b-61a9-4bf4-8adb-9b5e02a62e3d"/>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DateTaken" minOccurs="0"/>
                <xsd:element ref="ns3:MediaServiceObjectDetectorVersions" minOccurs="0"/>
                <xsd:element ref="ns3:MediaServiceOCR" minOccurs="0"/>
                <xsd:element ref="ns3:MediaServiceGenerationTime" minOccurs="0"/>
                <xsd:element ref="ns3:MediaServiceEventHashCode"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dc4ebf-09a8-432c-86ed-cd0e82c3a52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2" nillable="true" ma:displayName="Taxonomy Catch All Column" ma:hidden="true" ma:list="{34ff1b68-9a14-4cd7-a358-f35b19a1fb01}" ma:internalName="TaxCatchAll" ma:showField="CatchAllData" ma:web="77dc4ebf-09a8-432c-86ed-cd0e82c3a52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98737b-61a9-4bf4-8adb-9b5e02a62e3d"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fef1abe-1400-4798-b00f-9c19e07bc3f1"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3DB657-313E-4C37-A673-7FD18306401B}"/>
</file>

<file path=customXml/itemProps2.xml><?xml version="1.0" encoding="utf-8"?>
<ds:datastoreItem xmlns:ds="http://schemas.openxmlformats.org/officeDocument/2006/customXml" ds:itemID="{6C675B0C-B336-45CB-AC52-AA8DDEAB69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Cover Page</vt:lpstr>
      <vt:lpstr>Methods - Data Sources</vt:lpstr>
      <vt:lpstr>TOC</vt:lpstr>
      <vt:lpstr>Table 3</vt:lpstr>
      <vt:lpstr>Table 4</vt:lpstr>
      <vt:lpstr>Table 5</vt:lpstr>
      <vt:lpstr>T9a CVDCKD cost control</vt:lpstr>
      <vt:lpstr>T9b CVDCKD cost gen control</vt:lpstr>
      <vt:lpstr>T9c Transplant cost control</vt:lpstr>
      <vt:lpstr>T9d Transplant cost gen control</vt:lpstr>
      <vt:lpstr>T9e Dialysis cost control</vt:lpstr>
      <vt:lpstr>T9f Dialysis cost gen control</vt:lpstr>
      <vt:lpstr>T9g Serum cost control</vt:lpstr>
      <vt:lpstr>T9h Serum cost gen control</vt:lpstr>
      <vt:lpstr>'Cover Page'!_Toc383612160</vt:lpstr>
      <vt:lpstr>'Methods - Data Sources'!Print_Titles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Eliane</dc:creator>
  <cp:lastModifiedBy>Arnold, Keresa</cp:lastModifiedBy>
  <dcterms:created xsi:type="dcterms:W3CDTF">2019-11-06T14:37:19Z</dcterms:created>
  <dcterms:modified xsi:type="dcterms:W3CDTF">2024-06-26T20:13:34Z</dcterms:modified>
</cp:coreProperties>
</file>